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296" windowWidth="7605" windowHeight="7905" tabRatio="769" firstSheet="2" activeTab="2"/>
  </bookViews>
  <sheets>
    <sheet name="1ST_500" sheetId="1" r:id="rId1"/>
    <sheet name="1ST_510" sheetId="2" r:id="rId2"/>
    <sheet name="AS511" sheetId="3" r:id="rId3"/>
  </sheets>
  <definedNames>
    <definedName name="APR">#REF!</definedName>
    <definedName name="AUG">#REF!</definedName>
    <definedName name="CASHQTRLY1">#REF!</definedName>
    <definedName name="CASHQTRLY2">'AS511'!$B$11:$I$151</definedName>
    <definedName name="CASHQTRLY3">#REF!</definedName>
    <definedName name="CASHQTRLY4">#REF!</definedName>
    <definedName name="DEC">#REF!</definedName>
    <definedName name="FEB">'1ST_500'!$Q$11:$AC$152</definedName>
    <definedName name="JAN">'1ST_500'!$B$11:$N$152</definedName>
    <definedName name="JUL">#REF!</definedName>
    <definedName name="JUN">#REF!</definedName>
    <definedName name="MAR">'1ST_500'!$AF$11:$AR$152</definedName>
    <definedName name="MAY">#REF!</definedName>
    <definedName name="NOV">#REF!</definedName>
    <definedName name="OCT">#REF!</definedName>
    <definedName name="_xlnm.Print_Area" localSheetId="0">'1ST_500'!$AF$11:$AR$152</definedName>
    <definedName name="_xlnm.Print_Area" localSheetId="1">'1ST_510'!$B$11:$N$153</definedName>
    <definedName name="_xlnm.Print_Area" localSheetId="2">'AS511'!$B$11:$I$151</definedName>
    <definedName name="_xlnm.Print_Area">'1ST_500'!$AF$11:$AR$152</definedName>
    <definedName name="_xlnm.Print_Titles" localSheetId="0">'1ST_500'!$A:$A,'1ST_500'!$1:$10</definedName>
    <definedName name="_xlnm.Print_Titles" localSheetId="1">'1ST_510'!$A:$A,'1ST_510'!$1:$10</definedName>
    <definedName name="_xlnm.Print_Titles" localSheetId="2">'AS511'!$A:$A,'AS511'!$1:$10</definedName>
    <definedName name="_xlnm.Print_Titles">#N/A</definedName>
    <definedName name="QUARTERLY1">'1ST_510'!$B$11:$N$153</definedName>
    <definedName name="QUARTERLY2">#REF!</definedName>
    <definedName name="QUARTERLY3">#REF!</definedName>
    <definedName name="QUARTERLY4">#REF!</definedName>
    <definedName name="SEP">#REF!</definedName>
  </definedNames>
  <calcPr fullCalcOnLoad="1"/>
</workbook>
</file>

<file path=xl/sharedStrings.xml><?xml version="1.0" encoding="utf-8"?>
<sst xmlns="http://schemas.openxmlformats.org/spreadsheetml/2006/main" count="1204" uniqueCount="193">
  <si>
    <t>CITIES</t>
  </si>
  <si>
    <t>Amsterdam</t>
  </si>
  <si>
    <t>Auburn</t>
  </si>
  <si>
    <t>Batavia</t>
  </si>
  <si>
    <t>Buffalo</t>
  </si>
  <si>
    <t>Canandaigua</t>
  </si>
  <si>
    <t>Corning</t>
  </si>
  <si>
    <t>Cortland</t>
  </si>
  <si>
    <t>Elmira</t>
  </si>
  <si>
    <t>Fulton</t>
  </si>
  <si>
    <t>Geneva</t>
  </si>
  <si>
    <t>Glen Cove</t>
  </si>
  <si>
    <t>Glens Falls</t>
  </si>
  <si>
    <t>Gloversville</t>
  </si>
  <si>
    <t>Hornell</t>
  </si>
  <si>
    <t>Ithaca</t>
  </si>
  <si>
    <t>Johnstown</t>
  </si>
  <si>
    <t>Kingston</t>
  </si>
  <si>
    <t>Lockport</t>
  </si>
  <si>
    <t>Long Beach</t>
  </si>
  <si>
    <t>Mechanicville</t>
  </si>
  <si>
    <t>Mt. Vernon</t>
  </si>
  <si>
    <t>City of New York</t>
  </si>
  <si>
    <t>Niagara Falls</t>
  </si>
  <si>
    <t>MTOAF</t>
  </si>
  <si>
    <t>MAC</t>
  </si>
  <si>
    <t>Newburgh</t>
  </si>
  <si>
    <t>New Rochelle</t>
  </si>
  <si>
    <t>North Tonawanda</t>
  </si>
  <si>
    <t>Norwich</t>
  </si>
  <si>
    <t>Ogdensburg</t>
  </si>
  <si>
    <t>Olean</t>
  </si>
  <si>
    <t>Oneida</t>
  </si>
  <si>
    <t>Oneonta</t>
  </si>
  <si>
    <t>Oswego</t>
  </si>
  <si>
    <t>Plattsburgh</t>
  </si>
  <si>
    <t>Port Jervis</t>
  </si>
  <si>
    <t>Poughkeepsie</t>
  </si>
  <si>
    <t>Rome</t>
  </si>
  <si>
    <t>Rye</t>
  </si>
  <si>
    <t>Salamanca</t>
  </si>
  <si>
    <t>Saratoga Springs</t>
  </si>
  <si>
    <t>Schenectady</t>
  </si>
  <si>
    <t>Sherrill</t>
  </si>
  <si>
    <t>Troy</t>
  </si>
  <si>
    <t>Utica</t>
  </si>
  <si>
    <t>White Plains</t>
  </si>
  <si>
    <t>Yonkers</t>
  </si>
  <si>
    <t>Yonkers Special</t>
  </si>
  <si>
    <t>COUNTIES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</si>
  <si>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</si>
  <si>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</si>
  <si>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</si>
  <si>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</si>
  <si>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</si>
  <si>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</si>
  <si>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</si>
  <si>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</si>
  <si>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</si>
  <si>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</si>
  <si>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Delaware</t>
  </si>
  <si>
    <t>Dutchess</t>
  </si>
  <si>
    <t>Erie</t>
  </si>
  <si>
    <t>Essex</t>
  </si>
  <si>
    <t>Franklin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</si>
  <si>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</si>
  <si>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</si>
  <si>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</si>
  <si>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</si>
  <si>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</si>
  <si>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</si>
  <si>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</si>
  <si>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</si>
  <si>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</si>
  <si>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</si>
  <si>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</si>
  <si>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</si>
  <si>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Onondaga</t>
  </si>
  <si>
    <t>Ontario</t>
  </si>
  <si>
    <t>Orange</t>
  </si>
  <si>
    <t>Orleans</t>
  </si>
  <si>
    <t>Otsego</t>
  </si>
  <si>
    <t>Putnam</t>
  </si>
  <si>
    <t>Rensselaer</t>
  </si>
  <si>
    <t>Rockland</t>
  </si>
  <si>
    <t>St. Lawrence</t>
  </si>
  <si>
    <t>Saratoga</t>
  </si>
  <si>
    <t xml:space="preserve">Schenectady 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</si>
  <si>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</si>
  <si>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</si>
  <si>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</si>
  <si>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</si>
  <si>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</si>
  <si>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</si>
  <si>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</si>
  <si>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</si>
  <si>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</si>
  <si>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</si>
  <si>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</si>
  <si>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</si>
  <si>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</si>
  <si>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</si>
  <si>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</si>
  <si>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SCHOOL DISTRICTS</t>
  </si>
  <si>
    <t>Albany CSD</t>
  </si>
  <si>
    <t>Batavia CSD</t>
  </si>
  <si>
    <t>Cohoes CSD</t>
  </si>
  <si>
    <t>Glen Cove CSD</t>
  </si>
  <si>
    <t>Gloversville CSD</t>
  </si>
  <si>
    <t>Gr Johnstown CSD</t>
  </si>
  <si>
    <t>Hornell CSD</t>
  </si>
  <si>
    <t>Hudson CSD</t>
  </si>
  <si>
    <t>Lackawanna CSD</t>
  </si>
  <si>
    <t>Long Beach CSD</t>
  </si>
  <si>
    <t>Middletown CSD</t>
  </si>
  <si>
    <t>New Rochelle CSD</t>
  </si>
  <si>
    <t>Niagara Fls. CSD</t>
  </si>
  <si>
    <t>Ogdensburg CSD</t>
  </si>
  <si>
    <t>Schenectady CSD</t>
  </si>
  <si>
    <t>Utica CSD</t>
  </si>
  <si>
    <t>Watertown CSD</t>
  </si>
  <si>
    <t>Watervliet CSD</t>
  </si>
  <si>
    <t>White Plains CSD</t>
  </si>
  <si>
    <t/>
  </si>
  <si>
    <t>NEW YORK STATE</t>
  </si>
  <si>
    <t>Total Certified</t>
  </si>
  <si>
    <t>State Share</t>
  </si>
  <si>
    <t>Local Share</t>
  </si>
  <si>
    <t xml:space="preserve"> </t>
  </si>
  <si>
    <t>DEPARTMENT OF TAXATION &amp; FINANCE</t>
  </si>
  <si>
    <t>OFFICE OF TAX POLICY ANALYSIS</t>
  </si>
  <si>
    <t>SALES TAX MONTHLY  CASH/COLLECTIONS REPORT</t>
  </si>
  <si>
    <t xml:space="preserve">   COLLECTIONS</t>
  </si>
  <si>
    <t>$</t>
  </si>
  <si>
    <t>VARIANCE</t>
  </si>
  <si>
    <t>%</t>
  </si>
  <si>
    <t>CASH</t>
  </si>
  <si>
    <t>AS500</t>
  </si>
  <si>
    <t>|||||</t>
  </si>
  <si>
    <t>COLLECTIONS</t>
  </si>
  <si>
    <t>CASH/COLLECTION COMPARISON</t>
  </si>
  <si>
    <t>AS510</t>
  </si>
  <si>
    <t>CASH COMPARISON</t>
  </si>
  <si>
    <t>Change</t>
  </si>
  <si>
    <t>AS511</t>
  </si>
  <si>
    <t>Troy CSD</t>
  </si>
  <si>
    <t>SALES TAX MONTHLY CASH/COLLECTIONS REPORT</t>
  </si>
  <si>
    <t>SALES TAX QUARTERLY COLLECTIONS REPORT</t>
  </si>
  <si>
    <t>SALES TAX QUARTERLY REPORT</t>
  </si>
  <si>
    <t>Rensselaer CSD</t>
  </si>
  <si>
    <t>Convention Ctr Dvlp Corp</t>
  </si>
  <si>
    <t>Sales Tax Re-Registration</t>
  </si>
  <si>
    <t>MTA Aid Trust Account</t>
  </si>
  <si>
    <t>Newburgh CSD</t>
  </si>
  <si>
    <t>Peekskill CSD</t>
  </si>
  <si>
    <t>JAN 10</t>
  </si>
  <si>
    <t>JAN-MAR 10</t>
  </si>
  <si>
    <t>CUMULATIVE 10</t>
  </si>
  <si>
    <t>FEB 10</t>
  </si>
  <si>
    <t>MAR 10</t>
  </si>
  <si>
    <t>APR-JUN 10</t>
  </si>
  <si>
    <t>Mount Vernon CSD</t>
  </si>
  <si>
    <t>FEB 4 11</t>
  </si>
  <si>
    <t>+   FEB 11 11</t>
  </si>
  <si>
    <t>-  JAN 11 EFT</t>
  </si>
  <si>
    <t>+  DEC 10 EFT</t>
  </si>
  <si>
    <t>JAN 11</t>
  </si>
  <si>
    <t>MAR 4 11</t>
  </si>
  <si>
    <t>+   MAR 11 11</t>
  </si>
  <si>
    <t>+  JAN 11 EFT</t>
  </si>
  <si>
    <t>FEB 11</t>
  </si>
  <si>
    <t>MONTH OF FEBRUARY 2011</t>
  </si>
  <si>
    <t>MONTH OF JANUARY 2011</t>
  </si>
  <si>
    <t>APR 5 11</t>
  </si>
  <si>
    <t>+      APR 12 11</t>
  </si>
  <si>
    <t xml:space="preserve"> -    MAR 11 EFT</t>
  </si>
  <si>
    <t>+   FEB 11 EFT</t>
  </si>
  <si>
    <t>MONTH OF MARCH 2011</t>
  </si>
  <si>
    <t>MAR 11</t>
  </si>
  <si>
    <t>QUARTER ENDED MARCH 2011</t>
  </si>
  <si>
    <t>JANUARY 11</t>
  </si>
  <si>
    <t>FEBRUARY 11</t>
  </si>
  <si>
    <t>MARCH 11</t>
  </si>
  <si>
    <t>JAN-MAR 11</t>
  </si>
  <si>
    <t>+ DEC 10 EFT</t>
  </si>
  <si>
    <t>- MAR 11 EFT</t>
  </si>
  <si>
    <t>CUMULATIVE 11</t>
  </si>
  <si>
    <t>APR-JUN 11</t>
  </si>
  <si>
    <t>QUARTER ENDED JUNE 2011</t>
  </si>
  <si>
    <t>=           JAN 11</t>
  </si>
  <si>
    <t>-     FEB  11 EFT</t>
  </si>
  <si>
    <t>=          FEB 11</t>
  </si>
  <si>
    <t>=          MAR 11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</si>
</sst>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[$-409]dddd\,\ mmmm\ dd\,\ yyyy"/>
    <numFmt numFmtId="166" formatCode="mmm\ yy"/>
    <numFmt numFmtId="167" formatCode="#,##0.0_);\(#,##0.0\)"/>
    <numFmt numFmtId="168" formatCode="#,##0.000_);\(#,##0.000\)"/>
    <numFmt numFmtId="169" formatCode="#,##0.0000_);\(#,##0.0000\)"/>
    <numFmt numFmtId="170" formatCode="#,##0.00000_);\(#,##0.00000\)"/>
    <numFmt numFmtId="171" formatCode="#,##0.000000_);\(#,##0.000000\)"/>
    <numFmt numFmtId="172" formatCode="#,##0.0000000_);\(#,##0.0000000\)"/>
    <numFmt numFmtId="173" formatCode="#,##0.00000000_);\(#,##0.00000000\)"/>
    <numFmt numFmtId="174" formatCode="#,##0.000000000_);\(#,##0.000000000\)"/>
    <numFmt numFmtId="175" formatCode="#,##0.0000000000_);\(#,##0.0000000000\)"/>
    <numFmt numFmtId="176" formatCode="#,##0.00000000000_);\(#,##0.00000000000\)"/>
    <numFmt numFmtId="177" formatCode="#,##0.000000000000_);\(#,##0.000000000000\)"/>
    <numFmt numFmtId="178" formatCode="#,##0.0000000000000_);\(#,##0.0000000000000\)"/>
    <numFmt numFmtId="179" formatCode="#,##0.00000000000000_);\(#,##0.00000000000000\)"/>
    <numFmt numFmtId="180" formatCode="#,##0.000000000000000_);\(#,##0.000000000000000\)"/>
    <numFmt numFmtId="181" formatCode="#,##0.0000000000000000_);\(#,##0.0000000000000000\)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lbertus Medium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39" fontId="5" fillId="0" borderId="0" applyFill="0" applyProtection="0">
      <alignment/>
    </xf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horizontal="centerContinuous" vertical="center"/>
    </xf>
    <xf numFmtId="0" fontId="0" fillId="0" borderId="0" xfId="0" applyNumberFormat="1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horizontal="centerContinuous" vertical="center"/>
    </xf>
    <xf numFmtId="4" fontId="0" fillId="0" borderId="12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/>
    </xf>
    <xf numFmtId="4" fontId="9" fillId="0" borderId="0" xfId="0" applyNumberFormat="1" applyFont="1" applyAlignment="1">
      <alignment horizontal="centerContinuous" vertical="center"/>
    </xf>
    <xf numFmtId="4" fontId="9" fillId="0" borderId="11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 quotePrefix="1">
      <alignment vertical="center"/>
    </xf>
    <xf numFmtId="166" fontId="9" fillId="0" borderId="0" xfId="0" applyNumberFormat="1" applyFont="1" applyAlignment="1" quotePrefix="1">
      <alignment horizontal="center" vertical="center"/>
    </xf>
    <xf numFmtId="0" fontId="9" fillId="0" borderId="0" xfId="0" applyNumberFormat="1" applyFont="1" applyAlignment="1" quotePrefix="1">
      <alignment horizontal="center" vertical="center"/>
    </xf>
    <xf numFmtId="0" fontId="0" fillId="0" borderId="0" xfId="0" applyNumberFormat="1" applyFont="1" applyAlignment="1">
      <alignment/>
    </xf>
    <xf numFmtId="39" fontId="10" fillId="0" borderId="0" xfId="0" applyNumberFormat="1" applyFont="1" applyAlignment="1">
      <alignment/>
    </xf>
    <xf numFmtId="39" fontId="0" fillId="0" borderId="0" xfId="0" applyNumberFormat="1" applyFont="1" applyAlignment="1">
      <alignment vertical="center"/>
    </xf>
    <xf numFmtId="39" fontId="10" fillId="0" borderId="0" xfId="0" applyNumberFormat="1" applyFont="1" applyAlignment="1">
      <alignment vertical="center"/>
    </xf>
    <xf numFmtId="10" fontId="0" fillId="0" borderId="0" xfId="0" applyNumberFormat="1" applyFont="1" applyAlignment="1">
      <alignment vertical="center"/>
    </xf>
    <xf numFmtId="39" fontId="10" fillId="0" borderId="0" xfId="0" applyNumberFormat="1" applyFont="1" applyFill="1" applyAlignment="1">
      <alignment horizontal="right" vertical="center"/>
    </xf>
    <xf numFmtId="39" fontId="10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39" fontId="10" fillId="0" borderId="0" xfId="0" applyNumberFormat="1" applyFont="1" applyAlignment="1" applyProtection="1">
      <alignment/>
      <protection hidden="1"/>
    </xf>
    <xf numFmtId="39" fontId="0" fillId="0" borderId="0" xfId="0" applyNumberFormat="1" applyFont="1" applyAlignment="1" quotePrefix="1">
      <alignment vertical="center"/>
    </xf>
    <xf numFmtId="4" fontId="0" fillId="0" borderId="0" xfId="0" applyNumberFormat="1" applyFont="1" applyAlignment="1" quotePrefix="1">
      <alignment vertical="center"/>
    </xf>
    <xf numFmtId="39" fontId="0" fillId="0" borderId="0" xfId="0" applyNumberFormat="1" applyFont="1" applyAlignment="1">
      <alignment/>
    </xf>
    <xf numFmtId="4" fontId="8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39" fontId="0" fillId="0" borderId="12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39" fontId="0" fillId="0" borderId="12" xfId="0" applyNumberFormat="1" applyFont="1" applyBorder="1" applyAlignment="1" quotePrefix="1">
      <alignment vertical="center"/>
    </xf>
    <xf numFmtId="4" fontId="0" fillId="0" borderId="11" xfId="0" applyNumberFormat="1" applyFont="1" applyBorder="1" applyAlignment="1">
      <alignment vertical="center"/>
    </xf>
    <xf numFmtId="10" fontId="0" fillId="0" borderId="0" xfId="0" applyNumberFormat="1" applyFont="1" applyAlignment="1" quotePrefix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Lotus to Exce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3"/>
  <sheetViews>
    <sheetView zoomScale="75" zoomScaleNormal="75" zoomScaleSheetLayoutView="40" zoomScalePageLayoutView="0" workbookViewId="0" topLeftCell="A1">
      <pane xSplit="1" ySplit="9" topLeftCell="AT10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D151" sqref="D151"/>
    </sheetView>
  </sheetViews>
  <sheetFormatPr defaultColWidth="9.6640625" defaultRowHeight="15"/>
  <cols>
    <col min="1" max="1" width="18.6640625" style="9" customWidth="1"/>
    <col min="2" max="2" width="17.99609375" style="9" bestFit="1" customWidth="1"/>
    <col min="3" max="3" width="16.21484375" style="9" bestFit="1" customWidth="1"/>
    <col min="4" max="5" width="16.6640625" style="9" bestFit="1" customWidth="1"/>
    <col min="6" max="7" width="17.99609375" style="9" bestFit="1" customWidth="1"/>
    <col min="8" max="8" width="17.4453125" style="9" bestFit="1" customWidth="1"/>
    <col min="9" max="9" width="12.21484375" style="9" bestFit="1" customWidth="1"/>
    <col min="10" max="10" width="1.66796875" style="9" customWidth="1"/>
    <col min="11" max="12" width="17.99609375" style="9" bestFit="1" customWidth="1"/>
    <col min="13" max="13" width="17.4453125" style="9" bestFit="1" customWidth="1"/>
    <col min="14" max="14" width="12.6640625" style="9" customWidth="1"/>
    <col min="15" max="15" width="4.6640625" style="9" customWidth="1"/>
    <col min="16" max="16" width="1.66796875" style="9" customWidth="1"/>
    <col min="17" max="17" width="18.6640625" style="9" bestFit="1" customWidth="1"/>
    <col min="18" max="18" width="17.6640625" style="9" customWidth="1"/>
    <col min="19" max="19" width="17.4453125" style="9" customWidth="1"/>
    <col min="20" max="20" width="16.21484375" style="9" bestFit="1" customWidth="1"/>
    <col min="21" max="22" width="17.99609375" style="9" bestFit="1" customWidth="1"/>
    <col min="23" max="23" width="17.4453125" style="9" bestFit="1" customWidth="1"/>
    <col min="24" max="24" width="12.6640625" style="9" customWidth="1"/>
    <col min="25" max="25" width="1.66796875" style="9" customWidth="1"/>
    <col min="26" max="27" width="18.6640625" style="9" bestFit="1" customWidth="1"/>
    <col min="28" max="28" width="17.10546875" style="9" customWidth="1"/>
    <col min="29" max="29" width="12.6640625" style="9" customWidth="1"/>
    <col min="30" max="30" width="4.6640625" style="9" customWidth="1"/>
    <col min="31" max="31" width="1.66796875" style="9" customWidth="1"/>
    <col min="32" max="32" width="18.6640625" style="9" bestFit="1" customWidth="1"/>
    <col min="33" max="33" width="17.6640625" style="9" customWidth="1"/>
    <col min="34" max="34" width="18.4453125" style="9" bestFit="1" customWidth="1"/>
    <col min="35" max="35" width="16.6640625" style="9" customWidth="1"/>
    <col min="36" max="37" width="18.6640625" style="9" bestFit="1" customWidth="1"/>
    <col min="38" max="38" width="19.3359375" style="9" bestFit="1" customWidth="1"/>
    <col min="39" max="39" width="11.77734375" style="9" bestFit="1" customWidth="1"/>
    <col min="40" max="40" width="1.66796875" style="9" customWidth="1"/>
    <col min="41" max="41" width="18.6640625" style="9" bestFit="1" customWidth="1"/>
    <col min="42" max="42" width="18.77734375" style="9" customWidth="1"/>
    <col min="43" max="43" width="19.3359375" style="9" bestFit="1" customWidth="1"/>
    <col min="44" max="44" width="12.21484375" style="9" bestFit="1" customWidth="1"/>
    <col min="45" max="45" width="4.6640625" style="9" customWidth="1"/>
    <col min="46" max="49" width="9.6640625" style="9" customWidth="1"/>
    <col min="50" max="50" width="20.6640625" style="9" customWidth="1"/>
    <col min="51" max="16384" width="9.6640625" style="9" customWidth="1"/>
  </cols>
  <sheetData>
    <row r="1" spans="1:25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 t="s">
        <v>137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 t="s">
        <v>137</v>
      </c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8" t="s">
        <v>137</v>
      </c>
      <c r="AS1" s="7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>
      <c r="A2" s="7"/>
      <c r="B2" s="7"/>
      <c r="C2" s="7"/>
      <c r="D2" s="7"/>
      <c r="E2" s="10" t="s">
        <v>129</v>
      </c>
      <c r="F2" s="2"/>
      <c r="G2" s="10"/>
      <c r="H2" s="10"/>
      <c r="I2" s="7"/>
      <c r="J2" s="7"/>
      <c r="K2" s="7"/>
      <c r="L2" s="7"/>
      <c r="M2" s="7"/>
      <c r="N2" s="7"/>
      <c r="O2" s="7" t="s">
        <v>138</v>
      </c>
      <c r="P2" s="7"/>
      <c r="Q2" s="7"/>
      <c r="R2" s="7"/>
      <c r="S2" s="7"/>
      <c r="T2" s="10"/>
      <c r="U2" s="10" t="s">
        <v>129</v>
      </c>
      <c r="V2" s="10"/>
      <c r="W2" s="10"/>
      <c r="X2" s="7"/>
      <c r="Y2" s="7"/>
      <c r="Z2" s="7"/>
      <c r="AA2" s="7"/>
      <c r="AB2" s="7"/>
      <c r="AC2" s="7"/>
      <c r="AD2" s="7" t="s">
        <v>138</v>
      </c>
      <c r="AE2" s="7"/>
      <c r="AF2" s="7"/>
      <c r="AG2" s="7"/>
      <c r="AH2" s="7"/>
      <c r="AI2" s="10"/>
      <c r="AJ2" s="10" t="s">
        <v>129</v>
      </c>
      <c r="AK2" s="10"/>
      <c r="AL2" s="10"/>
      <c r="AM2" s="7"/>
      <c r="AN2" s="7"/>
      <c r="AO2" s="7"/>
      <c r="AP2" s="7"/>
      <c r="AQ2" s="7"/>
      <c r="AR2" s="7"/>
      <c r="AS2" s="7" t="s">
        <v>138</v>
      </c>
      <c r="AT2" s="1"/>
      <c r="AU2" s="1"/>
      <c r="AV2" s="1"/>
      <c r="AW2" s="1"/>
      <c r="AX2" s="1"/>
      <c r="AY2" s="1"/>
      <c r="AZ2" s="1"/>
      <c r="BA2" s="1"/>
      <c r="BB2" s="1"/>
      <c r="BC2" s="1"/>
      <c r="BD2" s="3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.75">
      <c r="A3" s="7"/>
      <c r="B3" s="7"/>
      <c r="C3" s="7"/>
      <c r="D3" s="7"/>
      <c r="E3" s="10" t="s">
        <v>130</v>
      </c>
      <c r="F3" s="2"/>
      <c r="G3" s="10"/>
      <c r="H3" s="10"/>
      <c r="I3" s="7"/>
      <c r="J3" s="7"/>
      <c r="K3" s="7"/>
      <c r="L3" s="7"/>
      <c r="M3" s="7"/>
      <c r="N3" s="7"/>
      <c r="O3" s="7" t="s">
        <v>138</v>
      </c>
      <c r="P3" s="7"/>
      <c r="Q3" s="7"/>
      <c r="R3" s="7"/>
      <c r="S3" s="7"/>
      <c r="T3" s="10"/>
      <c r="U3" s="10" t="s">
        <v>130</v>
      </c>
      <c r="V3" s="10"/>
      <c r="W3" s="10"/>
      <c r="X3" s="7"/>
      <c r="Y3" s="7"/>
      <c r="Z3" s="7"/>
      <c r="AA3" s="7"/>
      <c r="AB3" s="7"/>
      <c r="AC3" s="7"/>
      <c r="AD3" s="7" t="s">
        <v>138</v>
      </c>
      <c r="AE3" s="7"/>
      <c r="AF3" s="7"/>
      <c r="AG3" s="7"/>
      <c r="AH3" s="7"/>
      <c r="AI3" s="10"/>
      <c r="AJ3" s="10" t="s">
        <v>130</v>
      </c>
      <c r="AK3" s="10"/>
      <c r="AL3" s="10"/>
      <c r="AM3" s="7"/>
      <c r="AN3" s="7"/>
      <c r="AO3" s="7"/>
      <c r="AP3" s="7"/>
      <c r="AQ3" s="7"/>
      <c r="AR3" s="7"/>
      <c r="AS3" s="7" t="s">
        <v>138</v>
      </c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.75">
      <c r="A4" s="7"/>
      <c r="B4" s="7"/>
      <c r="C4" s="7"/>
      <c r="D4" s="7"/>
      <c r="E4" s="10" t="s">
        <v>146</v>
      </c>
      <c r="F4" s="2"/>
      <c r="G4" s="10"/>
      <c r="H4" s="10"/>
      <c r="I4" s="7"/>
      <c r="J4" s="7"/>
      <c r="K4" s="7"/>
      <c r="L4" s="7"/>
      <c r="M4" s="7"/>
      <c r="N4" s="7"/>
      <c r="O4" s="7" t="s">
        <v>138</v>
      </c>
      <c r="P4" s="7"/>
      <c r="Q4" s="7"/>
      <c r="R4" s="7"/>
      <c r="S4" s="7"/>
      <c r="T4" s="10"/>
      <c r="U4" s="10" t="s">
        <v>131</v>
      </c>
      <c r="V4" s="10"/>
      <c r="W4" s="10"/>
      <c r="X4" s="7"/>
      <c r="Y4" s="7"/>
      <c r="Z4" s="7"/>
      <c r="AA4" s="7"/>
      <c r="AB4" s="7"/>
      <c r="AC4" s="7"/>
      <c r="AD4" s="7" t="s">
        <v>138</v>
      </c>
      <c r="AE4" s="7"/>
      <c r="AF4" s="7"/>
      <c r="AG4" s="7"/>
      <c r="AH4" s="7"/>
      <c r="AI4" s="10"/>
      <c r="AJ4" s="10" t="s">
        <v>131</v>
      </c>
      <c r="AK4" s="10"/>
      <c r="AL4" s="10"/>
      <c r="AM4" s="7"/>
      <c r="AN4" s="7"/>
      <c r="AO4" s="7"/>
      <c r="AP4" s="7"/>
      <c r="AQ4" s="7"/>
      <c r="AR4" s="7"/>
      <c r="AS4" s="7" t="s">
        <v>138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.75">
      <c r="A5" s="7"/>
      <c r="B5" s="7"/>
      <c r="C5" s="7"/>
      <c r="D5" s="7"/>
      <c r="E5" s="10" t="s">
        <v>172</v>
      </c>
      <c r="F5" s="2"/>
      <c r="G5" s="10"/>
      <c r="H5" s="10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0"/>
      <c r="U5" s="10" t="s">
        <v>171</v>
      </c>
      <c r="V5" s="10"/>
      <c r="W5" s="10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10"/>
      <c r="AJ5" s="10" t="s">
        <v>177</v>
      </c>
      <c r="AK5" s="10"/>
      <c r="AL5" s="10"/>
      <c r="AM5" s="7"/>
      <c r="AN5" s="7"/>
      <c r="AO5" s="7"/>
      <c r="AP5" s="7"/>
      <c r="AQ5" s="7"/>
      <c r="AR5" s="7"/>
      <c r="AS5" s="7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5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.75">
      <c r="A7" s="11"/>
      <c r="B7" s="11"/>
      <c r="C7" s="11"/>
      <c r="D7" s="11"/>
      <c r="E7" s="11"/>
      <c r="F7" s="12" t="s">
        <v>132</v>
      </c>
      <c r="G7" s="12" t="s">
        <v>132</v>
      </c>
      <c r="H7" s="12" t="s">
        <v>133</v>
      </c>
      <c r="I7" s="12" t="s">
        <v>135</v>
      </c>
      <c r="J7" s="11"/>
      <c r="K7" s="12" t="s">
        <v>136</v>
      </c>
      <c r="L7" s="12" t="s">
        <v>136</v>
      </c>
      <c r="M7" s="12" t="s">
        <v>133</v>
      </c>
      <c r="N7" s="12" t="s">
        <v>135</v>
      </c>
      <c r="O7" s="11" t="s">
        <v>138</v>
      </c>
      <c r="P7" s="11"/>
      <c r="Q7" s="11"/>
      <c r="R7" s="11"/>
      <c r="S7" s="11"/>
      <c r="T7" s="11"/>
      <c r="U7" s="12" t="s">
        <v>139</v>
      </c>
      <c r="V7" s="12" t="s">
        <v>139</v>
      </c>
      <c r="W7" s="12" t="s">
        <v>133</v>
      </c>
      <c r="X7" s="12" t="s">
        <v>135</v>
      </c>
      <c r="Y7" s="11" t="s">
        <v>123</v>
      </c>
      <c r="Z7" s="12" t="s">
        <v>136</v>
      </c>
      <c r="AA7" s="12" t="s">
        <v>136</v>
      </c>
      <c r="AB7" s="12" t="s">
        <v>133</v>
      </c>
      <c r="AC7" s="12" t="s">
        <v>135</v>
      </c>
      <c r="AD7" s="11" t="s">
        <v>138</v>
      </c>
      <c r="AE7" s="11"/>
      <c r="AF7" s="11"/>
      <c r="AG7" s="11"/>
      <c r="AH7" s="11"/>
      <c r="AI7" s="11"/>
      <c r="AJ7" s="12" t="s">
        <v>139</v>
      </c>
      <c r="AK7" s="12" t="s">
        <v>139</v>
      </c>
      <c r="AL7" s="12" t="s">
        <v>133</v>
      </c>
      <c r="AM7" s="12" t="s">
        <v>135</v>
      </c>
      <c r="AN7" s="11"/>
      <c r="AO7" s="12" t="s">
        <v>136</v>
      </c>
      <c r="AP7" s="12" t="s">
        <v>136</v>
      </c>
      <c r="AQ7" s="12" t="s">
        <v>133</v>
      </c>
      <c r="AR7" s="12" t="s">
        <v>135</v>
      </c>
      <c r="AS7" s="7" t="s">
        <v>138</v>
      </c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8" customFormat="1" ht="15.75">
      <c r="A8" s="13"/>
      <c r="B8" s="14" t="s">
        <v>162</v>
      </c>
      <c r="C8" s="15" t="s">
        <v>163</v>
      </c>
      <c r="D8" s="15" t="s">
        <v>164</v>
      </c>
      <c r="E8" s="15" t="s">
        <v>165</v>
      </c>
      <c r="F8" s="15" t="s">
        <v>189</v>
      </c>
      <c r="G8" s="16" t="s">
        <v>155</v>
      </c>
      <c r="H8" s="14" t="s">
        <v>134</v>
      </c>
      <c r="I8" s="14" t="s">
        <v>134</v>
      </c>
      <c r="J8" s="13"/>
      <c r="K8" s="17" t="s">
        <v>166</v>
      </c>
      <c r="L8" s="16" t="str">
        <f>G8</f>
        <v>JAN 10</v>
      </c>
      <c r="M8" s="14" t="s">
        <v>134</v>
      </c>
      <c r="N8" s="14" t="s">
        <v>134</v>
      </c>
      <c r="O8" s="13" t="s">
        <v>138</v>
      </c>
      <c r="P8" s="13"/>
      <c r="Q8" s="17" t="s">
        <v>167</v>
      </c>
      <c r="R8" s="15" t="s">
        <v>168</v>
      </c>
      <c r="S8" s="15" t="s">
        <v>190</v>
      </c>
      <c r="T8" s="15" t="s">
        <v>169</v>
      </c>
      <c r="U8" s="15" t="s">
        <v>191</v>
      </c>
      <c r="V8" s="17" t="s">
        <v>158</v>
      </c>
      <c r="W8" s="14" t="s">
        <v>134</v>
      </c>
      <c r="X8" s="14" t="s">
        <v>134</v>
      </c>
      <c r="Y8" s="13" t="s">
        <v>123</v>
      </c>
      <c r="Z8" s="17" t="s">
        <v>170</v>
      </c>
      <c r="AA8" s="14" t="str">
        <f>V8</f>
        <v>FEB 10</v>
      </c>
      <c r="AB8" s="14" t="s">
        <v>134</v>
      </c>
      <c r="AC8" s="14" t="s">
        <v>134</v>
      </c>
      <c r="AD8" s="13" t="s">
        <v>138</v>
      </c>
      <c r="AE8" s="13"/>
      <c r="AF8" s="17" t="s">
        <v>173</v>
      </c>
      <c r="AG8" s="17" t="s">
        <v>174</v>
      </c>
      <c r="AH8" s="14" t="s">
        <v>175</v>
      </c>
      <c r="AI8" s="17" t="s">
        <v>176</v>
      </c>
      <c r="AJ8" s="15" t="s">
        <v>192</v>
      </c>
      <c r="AK8" s="17" t="s">
        <v>159</v>
      </c>
      <c r="AL8" s="14" t="s">
        <v>134</v>
      </c>
      <c r="AM8" s="14" t="s">
        <v>134</v>
      </c>
      <c r="AN8" s="13" t="s">
        <v>123</v>
      </c>
      <c r="AO8" s="17" t="s">
        <v>178</v>
      </c>
      <c r="AP8" s="14" t="str">
        <f>AK8</f>
        <v>MAR 10</v>
      </c>
      <c r="AQ8" s="14" t="s">
        <v>134</v>
      </c>
      <c r="AR8" s="14" t="s">
        <v>134</v>
      </c>
      <c r="AS8" s="13" t="s">
        <v>138</v>
      </c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 t="s">
        <v>138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 t="s">
        <v>138</v>
      </c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 t="s">
        <v>138</v>
      </c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7" t="s">
        <v>138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7" t="s">
        <v>138</v>
      </c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7" t="s">
        <v>138</v>
      </c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.75">
      <c r="A11" s="7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 t="s">
        <v>138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 t="s">
        <v>138</v>
      </c>
      <c r="AE11" s="1"/>
      <c r="AF11" s="1" t="s">
        <v>123</v>
      </c>
      <c r="AG11" s="1" t="s">
        <v>123</v>
      </c>
      <c r="AH11" s="1" t="s">
        <v>123</v>
      </c>
      <c r="AI11" s="1" t="s">
        <v>123</v>
      </c>
      <c r="AJ11" s="1" t="s">
        <v>123</v>
      </c>
      <c r="AK11" s="1" t="s">
        <v>123</v>
      </c>
      <c r="AL11" s="1" t="s">
        <v>123</v>
      </c>
      <c r="AM11" s="1" t="s">
        <v>123</v>
      </c>
      <c r="AN11" s="1" t="s">
        <v>123</v>
      </c>
      <c r="AO11" s="1" t="s">
        <v>123</v>
      </c>
      <c r="AP11" s="1"/>
      <c r="AQ11" s="1" t="s">
        <v>123</v>
      </c>
      <c r="AR11" s="1" t="s">
        <v>123</v>
      </c>
      <c r="AS11" s="1" t="s">
        <v>138</v>
      </c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5">
      <c r="A12" s="1" t="s">
        <v>1</v>
      </c>
      <c r="B12" s="19">
        <v>0</v>
      </c>
      <c r="C12" s="19">
        <v>0</v>
      </c>
      <c r="D12" s="20">
        <v>0</v>
      </c>
      <c r="E12" s="21">
        <v>0</v>
      </c>
      <c r="F12" s="20">
        <f aca="true" t="shared" si="0" ref="F12:F77">B12+C12-D12+E12</f>
        <v>0</v>
      </c>
      <c r="G12" s="20">
        <v>0</v>
      </c>
      <c r="H12" s="20">
        <f aca="true" t="shared" si="1" ref="H12:H60">F12-G12</f>
        <v>0</v>
      </c>
      <c r="I12" s="22" t="str">
        <f aca="true" t="shared" si="2" ref="I12:I44">IF(ISERR(+F12/G12-1)," ",+F12/G12-1)</f>
        <v> </v>
      </c>
      <c r="J12" s="1"/>
      <c r="K12" s="20">
        <f aca="true" t="shared" si="3" ref="K12:K60">B12+C12</f>
        <v>0</v>
      </c>
      <c r="L12" s="20">
        <v>0</v>
      </c>
      <c r="M12" s="20">
        <f aca="true" t="shared" si="4" ref="M12:M60">K12-L12</f>
        <v>0</v>
      </c>
      <c r="N12" s="22" t="str">
        <f aca="true" t="shared" si="5" ref="N12:N44">IF(ISERR(+K12/L12-1)," ",+K12/L12-1)</f>
        <v> </v>
      </c>
      <c r="O12" s="1" t="s">
        <v>138</v>
      </c>
      <c r="P12" s="1"/>
      <c r="Q12" s="21">
        <v>0</v>
      </c>
      <c r="R12" s="21">
        <v>0</v>
      </c>
      <c r="S12" s="20">
        <v>0</v>
      </c>
      <c r="T12" s="20">
        <f aca="true" t="shared" si="6" ref="T12:T44">D12</f>
        <v>0</v>
      </c>
      <c r="U12" s="20">
        <f aca="true" t="shared" si="7" ref="U12:U60">Q12+R12-S12+T12</f>
        <v>0</v>
      </c>
      <c r="V12" s="20">
        <v>0</v>
      </c>
      <c r="W12" s="20">
        <f aca="true" t="shared" si="8" ref="W12:W60">U12-V12</f>
        <v>0</v>
      </c>
      <c r="X12" s="22" t="str">
        <f aca="true" t="shared" si="9" ref="X12:X44">IF(ISERR(+U12/V12-1)," ",+U12/V12-1)</f>
        <v> </v>
      </c>
      <c r="Y12" s="1" t="s">
        <v>123</v>
      </c>
      <c r="Z12" s="20">
        <f aca="true" t="shared" si="10" ref="Z12:Z60">Q12+R12</f>
        <v>0</v>
      </c>
      <c r="AA12" s="20">
        <v>0</v>
      </c>
      <c r="AB12" s="20">
        <f aca="true" t="shared" si="11" ref="AB12:AB60">Z12-AA12</f>
        <v>0</v>
      </c>
      <c r="AC12" s="22" t="str">
        <f aca="true" t="shared" si="12" ref="AC12:AC44">IF(ISERR(+Z12/AA12-1)," ",+Z12/AA12-1)</f>
        <v> </v>
      </c>
      <c r="AD12" s="1" t="s">
        <v>138</v>
      </c>
      <c r="AE12" s="1"/>
      <c r="AF12" s="23">
        <v>0</v>
      </c>
      <c r="AG12" s="24">
        <v>117.85</v>
      </c>
      <c r="AH12" s="24">
        <v>0</v>
      </c>
      <c r="AI12" s="20">
        <f aca="true" t="shared" si="13" ref="AI12:AI60">S12</f>
        <v>0</v>
      </c>
      <c r="AJ12" s="20">
        <f aca="true" t="shared" si="14" ref="AJ12:AJ60">AF12+AG12-AH12+AI12</f>
        <v>117.85</v>
      </c>
      <c r="AK12" s="20">
        <v>815.25</v>
      </c>
      <c r="AL12" s="20">
        <f aca="true" t="shared" si="15" ref="AL12:AL60">AJ12-AK12</f>
        <v>-697.4</v>
      </c>
      <c r="AM12" s="22">
        <f aca="true" t="shared" si="16" ref="AM12:AM44">IF(ISERR(+AJ12/AK12-1)," ",+AJ12/AK12-1)</f>
        <v>-0.855443115608709</v>
      </c>
      <c r="AN12" s="1" t="s">
        <v>123</v>
      </c>
      <c r="AO12" s="20">
        <f aca="true" t="shared" si="17" ref="AO12:AO60">AF12+AG12</f>
        <v>117.85</v>
      </c>
      <c r="AP12" s="20">
        <v>815.25</v>
      </c>
      <c r="AQ12" s="20">
        <f aca="true" t="shared" si="18" ref="AQ12:AQ60">AO12-AP12</f>
        <v>-697.4</v>
      </c>
      <c r="AR12" s="22">
        <f aca="true" t="shared" si="19" ref="AR12:AR44">IF(ISERR(+AO12/AP12-1)," ",+AO12/AP12-1)</f>
        <v>-0.855443115608709</v>
      </c>
      <c r="AS12" s="1" t="s">
        <v>138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5">
      <c r="A13" s="1" t="s">
        <v>2</v>
      </c>
      <c r="B13" s="19">
        <v>578103.76</v>
      </c>
      <c r="C13" s="19">
        <v>118959.25</v>
      </c>
      <c r="D13" s="20">
        <v>315103.75999999995</v>
      </c>
      <c r="E13" s="21">
        <v>357229.02</v>
      </c>
      <c r="F13" s="20">
        <f t="shared" si="0"/>
        <v>739188.27</v>
      </c>
      <c r="G13" s="20">
        <v>692024.54</v>
      </c>
      <c r="H13" s="20">
        <f t="shared" si="1"/>
        <v>47163.72999999998</v>
      </c>
      <c r="I13" s="22">
        <f t="shared" si="2"/>
        <v>0.06815326231061114</v>
      </c>
      <c r="J13" s="1"/>
      <c r="K13" s="20">
        <f t="shared" si="3"/>
        <v>697063.01</v>
      </c>
      <c r="L13" s="20">
        <v>682264.43</v>
      </c>
      <c r="M13" s="20">
        <f t="shared" si="4"/>
        <v>14798.579999999958</v>
      </c>
      <c r="N13" s="22">
        <f t="shared" si="5"/>
        <v>0.02169038769909193</v>
      </c>
      <c r="O13" s="1" t="s">
        <v>138</v>
      </c>
      <c r="P13" s="1"/>
      <c r="Q13" s="21">
        <v>485829.12</v>
      </c>
      <c r="R13" s="21">
        <v>74341.19</v>
      </c>
      <c r="S13" s="20">
        <v>296829.12</v>
      </c>
      <c r="T13" s="20">
        <f t="shared" si="6"/>
        <v>315103.75999999995</v>
      </c>
      <c r="U13" s="20">
        <f t="shared" si="7"/>
        <v>578444.95</v>
      </c>
      <c r="V13" s="20">
        <v>599078.27</v>
      </c>
      <c r="W13" s="20">
        <f t="shared" si="8"/>
        <v>-20633.320000000065</v>
      </c>
      <c r="X13" s="22">
        <f t="shared" si="9"/>
        <v>-0.03444177669805992</v>
      </c>
      <c r="Y13" s="22"/>
      <c r="Z13" s="20">
        <f t="shared" si="10"/>
        <v>560170.31</v>
      </c>
      <c r="AA13" s="20">
        <v>572352.6</v>
      </c>
      <c r="AB13" s="20">
        <f t="shared" si="11"/>
        <v>-12182.28999999992</v>
      </c>
      <c r="AC13" s="22">
        <f t="shared" si="12"/>
        <v>-0.02128458925494514</v>
      </c>
      <c r="AD13" s="1" t="s">
        <v>138</v>
      </c>
      <c r="AE13" s="1"/>
      <c r="AF13" s="23">
        <v>370268.9</v>
      </c>
      <c r="AG13" s="24">
        <v>360273.44</v>
      </c>
      <c r="AH13" s="24">
        <v>292268.9</v>
      </c>
      <c r="AI13" s="20">
        <f t="shared" si="13"/>
        <v>296829.12</v>
      </c>
      <c r="AJ13" s="20">
        <f t="shared" si="14"/>
        <v>735102.56</v>
      </c>
      <c r="AK13" s="20">
        <v>726517.8800000001</v>
      </c>
      <c r="AL13" s="20">
        <f t="shared" si="15"/>
        <v>8584.679999999935</v>
      </c>
      <c r="AM13" s="22">
        <f t="shared" si="16"/>
        <v>0.011816199210403333</v>
      </c>
      <c r="AN13" s="1"/>
      <c r="AO13" s="20">
        <f t="shared" si="17"/>
        <v>730542.3400000001</v>
      </c>
      <c r="AP13" s="20">
        <v>727862.54</v>
      </c>
      <c r="AQ13" s="20">
        <f t="shared" si="18"/>
        <v>2679.8000000000466</v>
      </c>
      <c r="AR13" s="22">
        <f t="shared" si="19"/>
        <v>0.003681739137172846</v>
      </c>
      <c r="AS13" s="1" t="s">
        <v>138</v>
      </c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5">
      <c r="A14" s="1" t="s">
        <v>3</v>
      </c>
      <c r="B14" s="19">
        <v>0</v>
      </c>
      <c r="C14" s="19">
        <v>0</v>
      </c>
      <c r="D14" s="20">
        <v>0</v>
      </c>
      <c r="E14" s="21">
        <v>0</v>
      </c>
      <c r="F14" s="20">
        <f t="shared" si="0"/>
        <v>0</v>
      </c>
      <c r="G14" s="20">
        <v>0</v>
      </c>
      <c r="H14" s="20">
        <f t="shared" si="1"/>
        <v>0</v>
      </c>
      <c r="I14" s="22" t="str">
        <f t="shared" si="2"/>
        <v> </v>
      </c>
      <c r="J14" s="1"/>
      <c r="K14" s="20">
        <f t="shared" si="3"/>
        <v>0</v>
      </c>
      <c r="L14" s="20">
        <v>0</v>
      </c>
      <c r="M14" s="20">
        <f t="shared" si="4"/>
        <v>0</v>
      </c>
      <c r="N14" s="22" t="str">
        <f t="shared" si="5"/>
        <v> </v>
      </c>
      <c r="O14" s="1" t="s">
        <v>138</v>
      </c>
      <c r="P14" s="1"/>
      <c r="Q14" s="21">
        <v>0</v>
      </c>
      <c r="R14" s="21">
        <v>0</v>
      </c>
      <c r="S14" s="20">
        <v>0</v>
      </c>
      <c r="T14" s="20">
        <f t="shared" si="6"/>
        <v>0</v>
      </c>
      <c r="U14" s="20">
        <f t="shared" si="7"/>
        <v>0</v>
      </c>
      <c r="V14" s="20">
        <v>0</v>
      </c>
      <c r="W14" s="20">
        <f t="shared" si="8"/>
        <v>0</v>
      </c>
      <c r="X14" s="22" t="str">
        <f t="shared" si="9"/>
        <v> </v>
      </c>
      <c r="Y14" s="22"/>
      <c r="Z14" s="20">
        <f t="shared" si="10"/>
        <v>0</v>
      </c>
      <c r="AA14" s="20">
        <v>0</v>
      </c>
      <c r="AB14" s="20">
        <f t="shared" si="11"/>
        <v>0</v>
      </c>
      <c r="AC14" s="22" t="str">
        <f t="shared" si="12"/>
        <v> </v>
      </c>
      <c r="AD14" s="1" t="s">
        <v>138</v>
      </c>
      <c r="AE14" s="1"/>
      <c r="AF14" s="23">
        <v>0</v>
      </c>
      <c r="AG14" s="24">
        <v>413.75</v>
      </c>
      <c r="AH14" s="24">
        <v>0</v>
      </c>
      <c r="AI14" s="20">
        <f t="shared" si="13"/>
        <v>0</v>
      </c>
      <c r="AJ14" s="20">
        <f t="shared" si="14"/>
        <v>413.75</v>
      </c>
      <c r="AK14" s="20">
        <v>2027.93</v>
      </c>
      <c r="AL14" s="20">
        <f t="shared" si="15"/>
        <v>-1614.18</v>
      </c>
      <c r="AM14" s="22">
        <f t="shared" si="16"/>
        <v>-0.7959742200174562</v>
      </c>
      <c r="AN14" s="1"/>
      <c r="AO14" s="20">
        <f t="shared" si="17"/>
        <v>413.75</v>
      </c>
      <c r="AP14" s="20">
        <v>2027.93</v>
      </c>
      <c r="AQ14" s="20">
        <f t="shared" si="18"/>
        <v>-1614.18</v>
      </c>
      <c r="AR14" s="22">
        <f t="shared" si="19"/>
        <v>-0.7959742200174562</v>
      </c>
      <c r="AS14" s="1" t="s">
        <v>138</v>
      </c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">
      <c r="A15" s="1" t="s">
        <v>4</v>
      </c>
      <c r="B15" s="19">
        <v>0</v>
      </c>
      <c r="C15" s="19">
        <v>0</v>
      </c>
      <c r="D15" s="20">
        <v>0</v>
      </c>
      <c r="E15" s="21">
        <v>0</v>
      </c>
      <c r="F15" s="20">
        <f t="shared" si="0"/>
        <v>0</v>
      </c>
      <c r="G15" s="20">
        <v>0</v>
      </c>
      <c r="H15" s="20">
        <f t="shared" si="1"/>
        <v>0</v>
      </c>
      <c r="I15" s="22" t="str">
        <f t="shared" si="2"/>
        <v> </v>
      </c>
      <c r="J15" s="1"/>
      <c r="K15" s="20">
        <f t="shared" si="3"/>
        <v>0</v>
      </c>
      <c r="L15" s="20">
        <v>0</v>
      </c>
      <c r="M15" s="20">
        <f t="shared" si="4"/>
        <v>0</v>
      </c>
      <c r="N15" s="22" t="str">
        <f t="shared" si="5"/>
        <v> </v>
      </c>
      <c r="O15" s="1" t="s">
        <v>138</v>
      </c>
      <c r="P15" s="1"/>
      <c r="Q15" s="21">
        <v>0</v>
      </c>
      <c r="R15" s="21">
        <v>0</v>
      </c>
      <c r="S15" s="20">
        <v>0</v>
      </c>
      <c r="T15" s="20">
        <f t="shared" si="6"/>
        <v>0</v>
      </c>
      <c r="U15" s="20">
        <f t="shared" si="7"/>
        <v>0</v>
      </c>
      <c r="V15" s="20">
        <v>0</v>
      </c>
      <c r="W15" s="20">
        <f t="shared" si="8"/>
        <v>0</v>
      </c>
      <c r="X15" s="22" t="str">
        <f t="shared" si="9"/>
        <v> </v>
      </c>
      <c r="Y15" s="22"/>
      <c r="Z15" s="20">
        <f t="shared" si="10"/>
        <v>0</v>
      </c>
      <c r="AA15" s="20">
        <v>0</v>
      </c>
      <c r="AB15" s="20">
        <f t="shared" si="11"/>
        <v>0</v>
      </c>
      <c r="AC15" s="22" t="str">
        <f t="shared" si="12"/>
        <v> </v>
      </c>
      <c r="AD15" s="1" t="s">
        <v>138</v>
      </c>
      <c r="AE15" s="1"/>
      <c r="AF15" s="23">
        <v>0</v>
      </c>
      <c r="AG15" s="24">
        <v>0</v>
      </c>
      <c r="AH15" s="24">
        <v>0</v>
      </c>
      <c r="AI15" s="20">
        <f t="shared" si="13"/>
        <v>0</v>
      </c>
      <c r="AJ15" s="20">
        <f t="shared" si="14"/>
        <v>0</v>
      </c>
      <c r="AK15" s="20">
        <v>0</v>
      </c>
      <c r="AL15" s="20">
        <f t="shared" si="15"/>
        <v>0</v>
      </c>
      <c r="AM15" s="22" t="str">
        <f t="shared" si="16"/>
        <v> </v>
      </c>
      <c r="AN15" s="1"/>
      <c r="AO15" s="20">
        <f t="shared" si="17"/>
        <v>0</v>
      </c>
      <c r="AP15" s="20">
        <v>0</v>
      </c>
      <c r="AQ15" s="20">
        <f t="shared" si="18"/>
        <v>0</v>
      </c>
      <c r="AR15" s="22" t="str">
        <f t="shared" si="19"/>
        <v> </v>
      </c>
      <c r="AS15" s="1" t="s">
        <v>138</v>
      </c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5">
      <c r="A16" s="1" t="s">
        <v>5</v>
      </c>
      <c r="B16" s="19">
        <v>0</v>
      </c>
      <c r="C16" s="19">
        <v>0</v>
      </c>
      <c r="D16" s="20">
        <v>0</v>
      </c>
      <c r="E16" s="21">
        <v>0</v>
      </c>
      <c r="F16" s="20">
        <f t="shared" si="0"/>
        <v>0</v>
      </c>
      <c r="G16" s="20">
        <v>0</v>
      </c>
      <c r="H16" s="20">
        <f t="shared" si="1"/>
        <v>0</v>
      </c>
      <c r="I16" s="22" t="str">
        <f t="shared" si="2"/>
        <v> </v>
      </c>
      <c r="J16" s="1"/>
      <c r="K16" s="20">
        <f t="shared" si="3"/>
        <v>0</v>
      </c>
      <c r="L16" s="20">
        <v>0</v>
      </c>
      <c r="M16" s="20">
        <f t="shared" si="4"/>
        <v>0</v>
      </c>
      <c r="N16" s="22" t="str">
        <f t="shared" si="5"/>
        <v> </v>
      </c>
      <c r="O16" s="1" t="s">
        <v>138</v>
      </c>
      <c r="P16" s="1"/>
      <c r="Q16" s="21">
        <v>0</v>
      </c>
      <c r="R16" s="21">
        <v>0</v>
      </c>
      <c r="S16" s="20">
        <v>0</v>
      </c>
      <c r="T16" s="20">
        <f t="shared" si="6"/>
        <v>0</v>
      </c>
      <c r="U16" s="20">
        <f t="shared" si="7"/>
        <v>0</v>
      </c>
      <c r="V16" s="20">
        <v>0</v>
      </c>
      <c r="W16" s="20">
        <f t="shared" si="8"/>
        <v>0</v>
      </c>
      <c r="X16" s="22" t="str">
        <f t="shared" si="9"/>
        <v> </v>
      </c>
      <c r="Y16" s="22"/>
      <c r="Z16" s="20">
        <f t="shared" si="10"/>
        <v>0</v>
      </c>
      <c r="AA16" s="20">
        <v>0</v>
      </c>
      <c r="AB16" s="20">
        <f t="shared" si="11"/>
        <v>0</v>
      </c>
      <c r="AC16" s="22" t="str">
        <f t="shared" si="12"/>
        <v> </v>
      </c>
      <c r="AD16" s="1" t="s">
        <v>138</v>
      </c>
      <c r="AE16" s="1"/>
      <c r="AF16" s="23">
        <v>0</v>
      </c>
      <c r="AG16" s="24">
        <v>1395.74</v>
      </c>
      <c r="AH16" s="24">
        <v>0</v>
      </c>
      <c r="AI16" s="20">
        <f t="shared" si="13"/>
        <v>0</v>
      </c>
      <c r="AJ16" s="20">
        <f t="shared" si="14"/>
        <v>1395.74</v>
      </c>
      <c r="AK16" s="20">
        <v>6802.04</v>
      </c>
      <c r="AL16" s="20">
        <f t="shared" si="15"/>
        <v>-5406.3</v>
      </c>
      <c r="AM16" s="22">
        <f t="shared" si="16"/>
        <v>-0.7948056759442755</v>
      </c>
      <c r="AN16" s="1"/>
      <c r="AO16" s="20">
        <f t="shared" si="17"/>
        <v>1395.74</v>
      </c>
      <c r="AP16" s="20">
        <v>6802.04</v>
      </c>
      <c r="AQ16" s="20">
        <f t="shared" si="18"/>
        <v>-5406.3</v>
      </c>
      <c r="AR16" s="22">
        <f t="shared" si="19"/>
        <v>-0.7948056759442755</v>
      </c>
      <c r="AS16" s="1" t="s">
        <v>138</v>
      </c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5">
      <c r="A17" s="1" t="s">
        <v>6</v>
      </c>
      <c r="B17" s="19">
        <v>150707.57</v>
      </c>
      <c r="C17" s="19">
        <v>40937.83</v>
      </c>
      <c r="D17" s="20">
        <v>80707.56999999999</v>
      </c>
      <c r="E17" s="21">
        <v>92446.92000000001</v>
      </c>
      <c r="F17" s="20">
        <f t="shared" si="0"/>
        <v>203384.75000000006</v>
      </c>
      <c r="G17" s="20">
        <v>188235.45</v>
      </c>
      <c r="H17" s="20">
        <f t="shared" si="1"/>
        <v>15149.300000000047</v>
      </c>
      <c r="I17" s="22">
        <f t="shared" si="2"/>
        <v>0.08048058960201199</v>
      </c>
      <c r="J17" s="1"/>
      <c r="K17" s="20">
        <f t="shared" si="3"/>
        <v>191645.40000000002</v>
      </c>
      <c r="L17" s="20">
        <v>185927.93</v>
      </c>
      <c r="M17" s="20">
        <f t="shared" si="4"/>
        <v>5717.47000000003</v>
      </c>
      <c r="N17" s="22">
        <f t="shared" si="5"/>
        <v>0.030751001207833806</v>
      </c>
      <c r="O17" s="1" t="s">
        <v>138</v>
      </c>
      <c r="P17" s="1"/>
      <c r="Q17" s="21">
        <v>128094.84</v>
      </c>
      <c r="R17" s="21">
        <v>21432.2</v>
      </c>
      <c r="S17" s="20">
        <v>78094.84</v>
      </c>
      <c r="T17" s="20">
        <f t="shared" si="6"/>
        <v>80707.56999999999</v>
      </c>
      <c r="U17" s="20">
        <f t="shared" si="7"/>
        <v>152139.77000000002</v>
      </c>
      <c r="V17" s="20">
        <v>172786.05000000002</v>
      </c>
      <c r="W17" s="20">
        <f t="shared" si="8"/>
        <v>-20646.28</v>
      </c>
      <c r="X17" s="22">
        <f t="shared" si="9"/>
        <v>-0.11949043340015009</v>
      </c>
      <c r="Y17" s="22"/>
      <c r="Z17" s="20">
        <f t="shared" si="10"/>
        <v>149527.04</v>
      </c>
      <c r="AA17" s="20">
        <v>167155.76</v>
      </c>
      <c r="AB17" s="20">
        <f t="shared" si="11"/>
        <v>-17628.72</v>
      </c>
      <c r="AC17" s="22">
        <f t="shared" si="12"/>
        <v>-0.1054628329888243</v>
      </c>
      <c r="AD17" s="1" t="s">
        <v>138</v>
      </c>
      <c r="AE17" s="1"/>
      <c r="AF17" s="23">
        <v>84009.79</v>
      </c>
      <c r="AG17" s="24">
        <v>191989.91</v>
      </c>
      <c r="AH17" s="24">
        <v>84009.79</v>
      </c>
      <c r="AI17" s="20">
        <f t="shared" si="13"/>
        <v>78094.84</v>
      </c>
      <c r="AJ17" s="20">
        <f t="shared" si="14"/>
        <v>270084.75</v>
      </c>
      <c r="AK17" s="20">
        <v>206638.83000000002</v>
      </c>
      <c r="AL17" s="20">
        <f t="shared" si="15"/>
        <v>63445.919999999984</v>
      </c>
      <c r="AM17" s="22">
        <f t="shared" si="16"/>
        <v>0.30703774309988097</v>
      </c>
      <c r="AN17" s="1"/>
      <c r="AO17" s="20">
        <f t="shared" si="17"/>
        <v>275999.7</v>
      </c>
      <c r="AP17" s="20">
        <v>211951.72000000003</v>
      </c>
      <c r="AQ17" s="20">
        <f t="shared" si="18"/>
        <v>64047.97999999998</v>
      </c>
      <c r="AR17" s="22">
        <f t="shared" si="19"/>
        <v>0.3021819308661424</v>
      </c>
      <c r="AS17" s="1" t="s">
        <v>138</v>
      </c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5">
      <c r="A18" s="1" t="s">
        <v>7</v>
      </c>
      <c r="B18" s="19">
        <v>0</v>
      </c>
      <c r="C18" s="19">
        <v>0</v>
      </c>
      <c r="D18" s="20">
        <v>0</v>
      </c>
      <c r="E18" s="21">
        <v>0</v>
      </c>
      <c r="F18" s="20">
        <f t="shared" si="0"/>
        <v>0</v>
      </c>
      <c r="G18" s="20">
        <v>0</v>
      </c>
      <c r="H18" s="20">
        <f t="shared" si="1"/>
        <v>0</v>
      </c>
      <c r="I18" s="22" t="str">
        <f t="shared" si="2"/>
        <v> </v>
      </c>
      <c r="J18" s="1"/>
      <c r="K18" s="20">
        <f t="shared" si="3"/>
        <v>0</v>
      </c>
      <c r="L18" s="20">
        <v>0</v>
      </c>
      <c r="M18" s="20">
        <f t="shared" si="4"/>
        <v>0</v>
      </c>
      <c r="N18" s="22" t="str">
        <f t="shared" si="5"/>
        <v> </v>
      </c>
      <c r="O18" s="1" t="s">
        <v>138</v>
      </c>
      <c r="P18" s="1"/>
      <c r="Q18" s="21">
        <v>0</v>
      </c>
      <c r="R18" s="21">
        <v>0</v>
      </c>
      <c r="S18" s="20">
        <v>0</v>
      </c>
      <c r="T18" s="20">
        <f t="shared" si="6"/>
        <v>0</v>
      </c>
      <c r="U18" s="20">
        <f t="shared" si="7"/>
        <v>0</v>
      </c>
      <c r="V18" s="20">
        <v>0</v>
      </c>
      <c r="W18" s="20">
        <f t="shared" si="8"/>
        <v>0</v>
      </c>
      <c r="X18" s="22" t="str">
        <f t="shared" si="9"/>
        <v> </v>
      </c>
      <c r="Y18" s="22"/>
      <c r="Z18" s="20">
        <f t="shared" si="10"/>
        <v>0</v>
      </c>
      <c r="AA18" s="20">
        <v>0</v>
      </c>
      <c r="AB18" s="20">
        <f t="shared" si="11"/>
        <v>0</v>
      </c>
      <c r="AC18" s="22" t="str">
        <f t="shared" si="12"/>
        <v> </v>
      </c>
      <c r="AD18" s="1" t="s">
        <v>138</v>
      </c>
      <c r="AE18" s="1"/>
      <c r="AF18" s="23">
        <v>0</v>
      </c>
      <c r="AG18" s="24">
        <v>145.62</v>
      </c>
      <c r="AH18" s="24">
        <v>0</v>
      </c>
      <c r="AI18" s="20">
        <f t="shared" si="13"/>
        <v>0</v>
      </c>
      <c r="AJ18" s="20">
        <f t="shared" si="14"/>
        <v>145.62</v>
      </c>
      <c r="AK18" s="20">
        <v>507.02</v>
      </c>
      <c r="AL18" s="20">
        <f t="shared" si="15"/>
        <v>-361.4</v>
      </c>
      <c r="AM18" s="22">
        <f t="shared" si="16"/>
        <v>-0.7127923947773263</v>
      </c>
      <c r="AN18" s="1"/>
      <c r="AO18" s="20">
        <f t="shared" si="17"/>
        <v>145.62</v>
      </c>
      <c r="AP18" s="20">
        <v>507.02</v>
      </c>
      <c r="AQ18" s="20">
        <f t="shared" si="18"/>
        <v>-361.4</v>
      </c>
      <c r="AR18" s="22">
        <f t="shared" si="19"/>
        <v>-0.7127923947773263</v>
      </c>
      <c r="AS18" s="1" t="s">
        <v>138</v>
      </c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">
      <c r="A19" s="1" t="s">
        <v>8</v>
      </c>
      <c r="B19" s="19">
        <v>0</v>
      </c>
      <c r="C19" s="19">
        <v>0</v>
      </c>
      <c r="D19" s="20">
        <v>0</v>
      </c>
      <c r="E19" s="21">
        <v>0</v>
      </c>
      <c r="F19" s="20">
        <f t="shared" si="0"/>
        <v>0</v>
      </c>
      <c r="G19" s="20">
        <v>0</v>
      </c>
      <c r="H19" s="20">
        <f t="shared" si="1"/>
        <v>0</v>
      </c>
      <c r="I19" s="22" t="str">
        <f t="shared" si="2"/>
        <v> </v>
      </c>
      <c r="J19" s="1"/>
      <c r="K19" s="20">
        <f t="shared" si="3"/>
        <v>0</v>
      </c>
      <c r="L19" s="20">
        <v>0</v>
      </c>
      <c r="M19" s="20">
        <f t="shared" si="4"/>
        <v>0</v>
      </c>
      <c r="N19" s="22" t="str">
        <f t="shared" si="5"/>
        <v> </v>
      </c>
      <c r="O19" s="1" t="s">
        <v>138</v>
      </c>
      <c r="P19" s="1"/>
      <c r="Q19" s="21">
        <v>0</v>
      </c>
      <c r="R19" s="21">
        <v>0</v>
      </c>
      <c r="S19" s="20">
        <v>0</v>
      </c>
      <c r="T19" s="20">
        <f t="shared" si="6"/>
        <v>0</v>
      </c>
      <c r="U19" s="20">
        <f t="shared" si="7"/>
        <v>0</v>
      </c>
      <c r="V19" s="20">
        <v>0</v>
      </c>
      <c r="W19" s="20">
        <f t="shared" si="8"/>
        <v>0</v>
      </c>
      <c r="X19" s="22" t="str">
        <f t="shared" si="9"/>
        <v> </v>
      </c>
      <c r="Y19" s="22"/>
      <c r="Z19" s="20">
        <f t="shared" si="10"/>
        <v>0</v>
      </c>
      <c r="AA19" s="20">
        <v>0</v>
      </c>
      <c r="AB19" s="20">
        <f t="shared" si="11"/>
        <v>0</v>
      </c>
      <c r="AC19" s="22" t="str">
        <f t="shared" si="12"/>
        <v> </v>
      </c>
      <c r="AD19" s="1" t="s">
        <v>138</v>
      </c>
      <c r="AE19" s="1"/>
      <c r="AF19" s="23">
        <v>0</v>
      </c>
      <c r="AG19" s="24">
        <v>1292.21</v>
      </c>
      <c r="AH19" s="24">
        <v>0</v>
      </c>
      <c r="AI19" s="20">
        <f t="shared" si="13"/>
        <v>0</v>
      </c>
      <c r="AJ19" s="20">
        <f t="shared" si="14"/>
        <v>1292.21</v>
      </c>
      <c r="AK19" s="20">
        <v>13615.78</v>
      </c>
      <c r="AL19" s="20">
        <f t="shared" si="15"/>
        <v>-12323.57</v>
      </c>
      <c r="AM19" s="22">
        <f t="shared" si="16"/>
        <v>-0.9050946769116422</v>
      </c>
      <c r="AN19" s="1"/>
      <c r="AO19" s="20">
        <f t="shared" si="17"/>
        <v>1292.21</v>
      </c>
      <c r="AP19" s="20">
        <v>13615.78</v>
      </c>
      <c r="AQ19" s="20">
        <f t="shared" si="18"/>
        <v>-12323.57</v>
      </c>
      <c r="AR19" s="22">
        <f t="shared" si="19"/>
        <v>-0.9050946769116422</v>
      </c>
      <c r="AS19" s="1" t="s">
        <v>138</v>
      </c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5">
      <c r="A20" s="1" t="s">
        <v>9</v>
      </c>
      <c r="B20" s="19">
        <v>0</v>
      </c>
      <c r="C20" s="19">
        <v>0</v>
      </c>
      <c r="D20" s="20">
        <v>0</v>
      </c>
      <c r="E20" s="21">
        <v>0</v>
      </c>
      <c r="F20" s="20">
        <f t="shared" si="0"/>
        <v>0</v>
      </c>
      <c r="G20" s="20">
        <v>0</v>
      </c>
      <c r="H20" s="20">
        <f t="shared" si="1"/>
        <v>0</v>
      </c>
      <c r="I20" s="22" t="str">
        <f t="shared" si="2"/>
        <v> </v>
      </c>
      <c r="J20" s="1"/>
      <c r="K20" s="20">
        <f t="shared" si="3"/>
        <v>0</v>
      </c>
      <c r="L20" s="20">
        <v>0</v>
      </c>
      <c r="M20" s="20">
        <f t="shared" si="4"/>
        <v>0</v>
      </c>
      <c r="N20" s="22" t="str">
        <f t="shared" si="5"/>
        <v> </v>
      </c>
      <c r="O20" s="1" t="s">
        <v>138</v>
      </c>
      <c r="P20" s="1"/>
      <c r="Q20" s="21">
        <v>0</v>
      </c>
      <c r="R20" s="21">
        <v>0</v>
      </c>
      <c r="S20" s="20">
        <v>0</v>
      </c>
      <c r="T20" s="20">
        <f t="shared" si="6"/>
        <v>0</v>
      </c>
      <c r="U20" s="20">
        <f t="shared" si="7"/>
        <v>0</v>
      </c>
      <c r="V20" s="20">
        <v>0</v>
      </c>
      <c r="W20" s="20">
        <f t="shared" si="8"/>
        <v>0</v>
      </c>
      <c r="X20" s="22" t="str">
        <f t="shared" si="9"/>
        <v> </v>
      </c>
      <c r="Y20" s="22"/>
      <c r="Z20" s="20">
        <f t="shared" si="10"/>
        <v>0</v>
      </c>
      <c r="AA20" s="20">
        <v>0</v>
      </c>
      <c r="AB20" s="20">
        <f t="shared" si="11"/>
        <v>0</v>
      </c>
      <c r="AC20" s="22" t="str">
        <f t="shared" si="12"/>
        <v> </v>
      </c>
      <c r="AD20" s="1" t="s">
        <v>138</v>
      </c>
      <c r="AE20" s="1"/>
      <c r="AF20" s="23">
        <v>0</v>
      </c>
      <c r="AG20" s="24">
        <v>0</v>
      </c>
      <c r="AH20" s="24">
        <v>0</v>
      </c>
      <c r="AI20" s="20">
        <f t="shared" si="13"/>
        <v>0</v>
      </c>
      <c r="AJ20" s="20">
        <f t="shared" si="14"/>
        <v>0</v>
      </c>
      <c r="AK20" s="20">
        <v>29601.88</v>
      </c>
      <c r="AL20" s="20">
        <f t="shared" si="15"/>
        <v>-29601.88</v>
      </c>
      <c r="AM20" s="22">
        <f t="shared" si="16"/>
        <v>-1</v>
      </c>
      <c r="AN20" s="1"/>
      <c r="AO20" s="20">
        <f t="shared" si="17"/>
        <v>0</v>
      </c>
      <c r="AP20" s="20">
        <v>29601.88</v>
      </c>
      <c r="AQ20" s="20">
        <f t="shared" si="18"/>
        <v>-29601.88</v>
      </c>
      <c r="AR20" s="22">
        <f t="shared" si="19"/>
        <v>-1</v>
      </c>
      <c r="AS20" s="1" t="s">
        <v>138</v>
      </c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5">
      <c r="A21" s="1" t="s">
        <v>10</v>
      </c>
      <c r="B21" s="19">
        <v>0</v>
      </c>
      <c r="C21" s="19">
        <v>0</v>
      </c>
      <c r="D21" s="20">
        <v>0</v>
      </c>
      <c r="E21" s="21">
        <v>0</v>
      </c>
      <c r="F21" s="20">
        <f t="shared" si="0"/>
        <v>0</v>
      </c>
      <c r="G21" s="20">
        <v>0</v>
      </c>
      <c r="H21" s="20">
        <f t="shared" si="1"/>
        <v>0</v>
      </c>
      <c r="I21" s="22" t="str">
        <f t="shared" si="2"/>
        <v> </v>
      </c>
      <c r="J21" s="1"/>
      <c r="K21" s="20">
        <f t="shared" si="3"/>
        <v>0</v>
      </c>
      <c r="L21" s="20">
        <v>0</v>
      </c>
      <c r="M21" s="20">
        <f t="shared" si="4"/>
        <v>0</v>
      </c>
      <c r="N21" s="22" t="str">
        <f t="shared" si="5"/>
        <v> </v>
      </c>
      <c r="O21" s="1" t="s">
        <v>138</v>
      </c>
      <c r="P21" s="1"/>
      <c r="Q21" s="21">
        <v>0</v>
      </c>
      <c r="R21" s="21">
        <v>0</v>
      </c>
      <c r="S21" s="20">
        <v>0</v>
      </c>
      <c r="T21" s="20">
        <f t="shared" si="6"/>
        <v>0</v>
      </c>
      <c r="U21" s="20">
        <f t="shared" si="7"/>
        <v>0</v>
      </c>
      <c r="V21" s="20">
        <v>0</v>
      </c>
      <c r="W21" s="20">
        <f t="shared" si="8"/>
        <v>0</v>
      </c>
      <c r="X21" s="22" t="str">
        <f t="shared" si="9"/>
        <v> </v>
      </c>
      <c r="Y21" s="22"/>
      <c r="Z21" s="20">
        <f t="shared" si="10"/>
        <v>0</v>
      </c>
      <c r="AA21" s="20">
        <v>0</v>
      </c>
      <c r="AB21" s="20">
        <f t="shared" si="11"/>
        <v>0</v>
      </c>
      <c r="AC21" s="22" t="str">
        <f t="shared" si="12"/>
        <v> </v>
      </c>
      <c r="AD21" s="1" t="s">
        <v>138</v>
      </c>
      <c r="AE21" s="1"/>
      <c r="AF21" s="23">
        <v>0</v>
      </c>
      <c r="AG21" s="24">
        <v>678.76</v>
      </c>
      <c r="AH21" s="24">
        <v>0</v>
      </c>
      <c r="AI21" s="20">
        <f t="shared" si="13"/>
        <v>0</v>
      </c>
      <c r="AJ21" s="20">
        <f t="shared" si="14"/>
        <v>678.76</v>
      </c>
      <c r="AK21" s="20">
        <v>5407.81</v>
      </c>
      <c r="AL21" s="20">
        <f t="shared" si="15"/>
        <v>-4729.05</v>
      </c>
      <c r="AM21" s="22">
        <f t="shared" si="16"/>
        <v>-0.8744852352431021</v>
      </c>
      <c r="AN21" s="1"/>
      <c r="AO21" s="20">
        <f t="shared" si="17"/>
        <v>678.76</v>
      </c>
      <c r="AP21" s="20">
        <v>5407.81</v>
      </c>
      <c r="AQ21" s="20">
        <f t="shared" si="18"/>
        <v>-4729.05</v>
      </c>
      <c r="AR21" s="22">
        <f t="shared" si="19"/>
        <v>-0.8744852352431021</v>
      </c>
      <c r="AS21" s="1" t="s">
        <v>138</v>
      </c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5">
      <c r="A22" s="1" t="s">
        <v>11</v>
      </c>
      <c r="B22" s="19">
        <v>0</v>
      </c>
      <c r="C22" s="19">
        <v>0</v>
      </c>
      <c r="D22" s="20">
        <v>0</v>
      </c>
      <c r="E22" s="21">
        <v>0</v>
      </c>
      <c r="F22" s="20">
        <f t="shared" si="0"/>
        <v>0</v>
      </c>
      <c r="G22" s="20">
        <v>0</v>
      </c>
      <c r="H22" s="20">
        <f t="shared" si="1"/>
        <v>0</v>
      </c>
      <c r="I22" s="22" t="str">
        <f t="shared" si="2"/>
        <v> </v>
      </c>
      <c r="J22" s="1"/>
      <c r="K22" s="20">
        <f t="shared" si="3"/>
        <v>0</v>
      </c>
      <c r="L22" s="20">
        <v>0</v>
      </c>
      <c r="M22" s="20">
        <f t="shared" si="4"/>
        <v>0</v>
      </c>
      <c r="N22" s="22" t="str">
        <f t="shared" si="5"/>
        <v> </v>
      </c>
      <c r="O22" s="1" t="s">
        <v>138</v>
      </c>
      <c r="P22" s="1"/>
      <c r="Q22" s="21">
        <v>0</v>
      </c>
      <c r="R22" s="21">
        <v>0</v>
      </c>
      <c r="S22" s="20">
        <v>0</v>
      </c>
      <c r="T22" s="20">
        <f t="shared" si="6"/>
        <v>0</v>
      </c>
      <c r="U22" s="20">
        <f t="shared" si="7"/>
        <v>0</v>
      </c>
      <c r="V22" s="20">
        <v>0</v>
      </c>
      <c r="W22" s="20">
        <f t="shared" si="8"/>
        <v>0</v>
      </c>
      <c r="X22" s="22" t="str">
        <f t="shared" si="9"/>
        <v> </v>
      </c>
      <c r="Y22" s="22"/>
      <c r="Z22" s="20">
        <f t="shared" si="10"/>
        <v>0</v>
      </c>
      <c r="AA22" s="20">
        <v>0</v>
      </c>
      <c r="AB22" s="20">
        <f t="shared" si="11"/>
        <v>0</v>
      </c>
      <c r="AC22" s="22" t="str">
        <f t="shared" si="12"/>
        <v> </v>
      </c>
      <c r="AD22" s="1" t="s">
        <v>138</v>
      </c>
      <c r="AE22" s="1"/>
      <c r="AF22" s="23">
        <v>0</v>
      </c>
      <c r="AG22" s="24">
        <v>0</v>
      </c>
      <c r="AH22" s="24">
        <v>0</v>
      </c>
      <c r="AI22" s="20">
        <f t="shared" si="13"/>
        <v>0</v>
      </c>
      <c r="AJ22" s="20">
        <f t="shared" si="14"/>
        <v>0</v>
      </c>
      <c r="AK22" s="20">
        <v>0</v>
      </c>
      <c r="AL22" s="20">
        <f t="shared" si="15"/>
        <v>0</v>
      </c>
      <c r="AM22" s="22" t="str">
        <f t="shared" si="16"/>
        <v> </v>
      </c>
      <c r="AN22" s="1"/>
      <c r="AO22" s="20">
        <f t="shared" si="17"/>
        <v>0</v>
      </c>
      <c r="AP22" s="20">
        <v>0</v>
      </c>
      <c r="AQ22" s="20">
        <f t="shared" si="18"/>
        <v>0</v>
      </c>
      <c r="AR22" s="22" t="str">
        <f t="shared" si="19"/>
        <v> </v>
      </c>
      <c r="AS22" s="1" t="s">
        <v>138</v>
      </c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5">
      <c r="A23" s="1" t="s">
        <v>12</v>
      </c>
      <c r="B23" s="19">
        <v>172384.66</v>
      </c>
      <c r="C23" s="19">
        <v>40205.04</v>
      </c>
      <c r="D23" s="20">
        <v>92384.66</v>
      </c>
      <c r="E23" s="21">
        <v>105467.62</v>
      </c>
      <c r="F23" s="20">
        <f t="shared" si="0"/>
        <v>225672.66</v>
      </c>
      <c r="G23" s="20">
        <v>214578.34000000003</v>
      </c>
      <c r="H23" s="20">
        <f t="shared" si="1"/>
        <v>11094.319999999978</v>
      </c>
      <c r="I23" s="22">
        <f t="shared" si="2"/>
        <v>0.05170288855809013</v>
      </c>
      <c r="J23" s="1"/>
      <c r="K23" s="20">
        <f t="shared" si="3"/>
        <v>212589.7</v>
      </c>
      <c r="L23" s="20">
        <v>211998.08000000002</v>
      </c>
      <c r="M23" s="20">
        <f t="shared" si="4"/>
        <v>591.6199999999953</v>
      </c>
      <c r="N23" s="22">
        <f t="shared" si="5"/>
        <v>0.0027906856514927636</v>
      </c>
      <c r="O23" s="1" t="s">
        <v>138</v>
      </c>
      <c r="P23" s="1"/>
      <c r="Q23" s="21">
        <v>145621.22</v>
      </c>
      <c r="R23" s="21">
        <v>40763.62</v>
      </c>
      <c r="S23" s="20">
        <v>88621.22</v>
      </c>
      <c r="T23" s="20">
        <f t="shared" si="6"/>
        <v>92384.66</v>
      </c>
      <c r="U23" s="20">
        <f t="shared" si="7"/>
        <v>190148.28</v>
      </c>
      <c r="V23" s="20">
        <v>177710.01</v>
      </c>
      <c r="W23" s="20">
        <f t="shared" si="8"/>
        <v>12438.26999999999</v>
      </c>
      <c r="X23" s="22">
        <f t="shared" si="9"/>
        <v>0.06999194924360186</v>
      </c>
      <c r="Y23" s="22"/>
      <c r="Z23" s="20">
        <f t="shared" si="10"/>
        <v>186384.84</v>
      </c>
      <c r="AA23" s="20">
        <v>171229.54</v>
      </c>
      <c r="AB23" s="20">
        <f t="shared" si="11"/>
        <v>15155.299999999988</v>
      </c>
      <c r="AC23" s="22">
        <f t="shared" si="12"/>
        <v>0.08850867671547791</v>
      </c>
      <c r="AD23" s="1" t="s">
        <v>138</v>
      </c>
      <c r="AE23" s="1"/>
      <c r="AF23" s="23">
        <v>140333.46000000002</v>
      </c>
      <c r="AG23" s="24">
        <v>73342.09</v>
      </c>
      <c r="AH23" s="24">
        <v>92333.46</v>
      </c>
      <c r="AI23" s="20">
        <f t="shared" si="13"/>
        <v>88621.22</v>
      </c>
      <c r="AJ23" s="20">
        <f t="shared" si="14"/>
        <v>209963.31</v>
      </c>
      <c r="AK23" s="20">
        <v>260545.27000000002</v>
      </c>
      <c r="AL23" s="20">
        <f t="shared" si="15"/>
        <v>-50581.96000000002</v>
      </c>
      <c r="AM23" s="22">
        <f t="shared" si="16"/>
        <v>-0.19413885348983695</v>
      </c>
      <c r="AN23" s="1"/>
      <c r="AO23" s="20">
        <f t="shared" si="17"/>
        <v>213675.55000000002</v>
      </c>
      <c r="AP23" s="20">
        <v>265375.31000000006</v>
      </c>
      <c r="AQ23" s="20">
        <f t="shared" si="18"/>
        <v>-51699.76000000004</v>
      </c>
      <c r="AR23" s="22">
        <f t="shared" si="19"/>
        <v>-0.19481752089145</v>
      </c>
      <c r="AS23" s="1" t="s">
        <v>138</v>
      </c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5">
      <c r="A24" s="1" t="s">
        <v>13</v>
      </c>
      <c r="B24" s="19">
        <v>131336.59999999998</v>
      </c>
      <c r="C24" s="19">
        <v>29633.44</v>
      </c>
      <c r="D24" s="20">
        <v>71336.59999999999</v>
      </c>
      <c r="E24" s="21">
        <v>80834.23</v>
      </c>
      <c r="F24" s="20">
        <f t="shared" si="0"/>
        <v>170467.66999999998</v>
      </c>
      <c r="G24" s="20">
        <v>153512.75</v>
      </c>
      <c r="H24" s="20">
        <f t="shared" si="1"/>
        <v>16954.919999999984</v>
      </c>
      <c r="I24" s="22">
        <f t="shared" si="2"/>
        <v>0.11044633100507917</v>
      </c>
      <c r="J24" s="1"/>
      <c r="K24" s="20">
        <f t="shared" si="3"/>
        <v>160970.03999999998</v>
      </c>
      <c r="L24" s="20">
        <v>151416.33</v>
      </c>
      <c r="M24" s="20">
        <f t="shared" si="4"/>
        <v>9553.709999999992</v>
      </c>
      <c r="N24" s="22">
        <f t="shared" si="5"/>
        <v>0.06309563836344467</v>
      </c>
      <c r="O24" s="1" t="s">
        <v>138</v>
      </c>
      <c r="P24" s="1"/>
      <c r="Q24" s="21">
        <v>110114.13</v>
      </c>
      <c r="R24" s="21">
        <v>18060.19</v>
      </c>
      <c r="S24" s="20">
        <v>67114.13</v>
      </c>
      <c r="T24" s="20">
        <f t="shared" si="6"/>
        <v>71336.59999999999</v>
      </c>
      <c r="U24" s="20">
        <f t="shared" si="7"/>
        <v>132396.78999999998</v>
      </c>
      <c r="V24" s="20">
        <v>135605.69</v>
      </c>
      <c r="W24" s="20">
        <f t="shared" si="8"/>
        <v>-3208.9000000000233</v>
      </c>
      <c r="X24" s="22">
        <f t="shared" si="9"/>
        <v>-0.023663461319359258</v>
      </c>
      <c r="Y24" s="22"/>
      <c r="Z24" s="20">
        <f t="shared" si="10"/>
        <v>128174.32</v>
      </c>
      <c r="AA24" s="20">
        <v>129916.56999999999</v>
      </c>
      <c r="AB24" s="20">
        <f t="shared" si="11"/>
        <v>-1742.2499999999854</v>
      </c>
      <c r="AC24" s="22">
        <f t="shared" si="12"/>
        <v>-0.013410529542151495</v>
      </c>
      <c r="AD24" s="1" t="s">
        <v>138</v>
      </c>
      <c r="AE24" s="1"/>
      <c r="AF24" s="23">
        <v>89252.87</v>
      </c>
      <c r="AG24" s="24">
        <v>183397.64</v>
      </c>
      <c r="AH24" s="24">
        <v>74252.87</v>
      </c>
      <c r="AI24" s="20">
        <f t="shared" si="13"/>
        <v>67114.13</v>
      </c>
      <c r="AJ24" s="20">
        <f t="shared" si="14"/>
        <v>265511.77</v>
      </c>
      <c r="AK24" s="20">
        <v>242033.09</v>
      </c>
      <c r="AL24" s="20">
        <f t="shared" si="15"/>
        <v>23478.680000000022</v>
      </c>
      <c r="AM24" s="22">
        <f t="shared" si="16"/>
        <v>0.09700607466524525</v>
      </c>
      <c r="AN24" s="1"/>
      <c r="AO24" s="20">
        <f t="shared" si="17"/>
        <v>272650.51</v>
      </c>
      <c r="AP24" s="20">
        <v>255299.27</v>
      </c>
      <c r="AQ24" s="20">
        <f t="shared" si="18"/>
        <v>17351.24000000002</v>
      </c>
      <c r="AR24" s="22">
        <f t="shared" si="19"/>
        <v>0.06796431497826072</v>
      </c>
      <c r="AS24" s="1" t="s">
        <v>138</v>
      </c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5">
      <c r="A25" s="1" t="s">
        <v>14</v>
      </c>
      <c r="B25" s="19">
        <v>179729.47</v>
      </c>
      <c r="C25" s="19">
        <v>34427.48</v>
      </c>
      <c r="D25" s="20">
        <v>96729.47</v>
      </c>
      <c r="E25" s="21">
        <v>110227.32</v>
      </c>
      <c r="F25" s="20">
        <f t="shared" si="0"/>
        <v>227654.80000000002</v>
      </c>
      <c r="G25" s="20">
        <v>199573.83</v>
      </c>
      <c r="H25" s="20">
        <f t="shared" si="1"/>
        <v>28080.97000000003</v>
      </c>
      <c r="I25" s="22">
        <f t="shared" si="2"/>
        <v>0.14070467054723568</v>
      </c>
      <c r="J25" s="1"/>
      <c r="K25" s="20">
        <f t="shared" si="3"/>
        <v>214156.95</v>
      </c>
      <c r="L25" s="20">
        <v>197042.38</v>
      </c>
      <c r="M25" s="20">
        <f t="shared" si="4"/>
        <v>17114.570000000007</v>
      </c>
      <c r="N25" s="22">
        <f t="shared" si="5"/>
        <v>0.08685730450474671</v>
      </c>
      <c r="O25" s="1" t="s">
        <v>138</v>
      </c>
      <c r="P25" s="1"/>
      <c r="Q25" s="21">
        <v>151352.73</v>
      </c>
      <c r="R25" s="21">
        <v>24826.06</v>
      </c>
      <c r="S25" s="20">
        <v>92352.73000000001</v>
      </c>
      <c r="T25" s="20">
        <f t="shared" si="6"/>
        <v>96729.47</v>
      </c>
      <c r="U25" s="20">
        <f t="shared" si="7"/>
        <v>180555.53</v>
      </c>
      <c r="V25" s="20">
        <v>168970.99000000005</v>
      </c>
      <c r="W25" s="20">
        <f t="shared" si="8"/>
        <v>11584.53999999995</v>
      </c>
      <c r="X25" s="22">
        <f t="shared" si="9"/>
        <v>0.06855934264218932</v>
      </c>
      <c r="Y25" s="22"/>
      <c r="Z25" s="20">
        <f t="shared" si="10"/>
        <v>176178.79</v>
      </c>
      <c r="AA25" s="20">
        <v>162649.47000000003</v>
      </c>
      <c r="AB25" s="20">
        <f t="shared" si="11"/>
        <v>13529.319999999978</v>
      </c>
      <c r="AC25" s="22">
        <f t="shared" si="12"/>
        <v>0.08318084282721605</v>
      </c>
      <c r="AD25" s="1" t="s">
        <v>138</v>
      </c>
      <c r="AE25" s="1"/>
      <c r="AF25" s="23">
        <v>102024.72</v>
      </c>
      <c r="AG25" s="24">
        <v>128155.23</v>
      </c>
      <c r="AH25" s="24">
        <v>93024.72</v>
      </c>
      <c r="AI25" s="20">
        <f t="shared" si="13"/>
        <v>92352.73000000001</v>
      </c>
      <c r="AJ25" s="20">
        <f t="shared" si="14"/>
        <v>229507.96000000002</v>
      </c>
      <c r="AK25" s="20">
        <v>240798.35000000003</v>
      </c>
      <c r="AL25" s="20">
        <f t="shared" si="15"/>
        <v>-11290.390000000014</v>
      </c>
      <c r="AM25" s="22">
        <f t="shared" si="16"/>
        <v>-0.04688732294054343</v>
      </c>
      <c r="AN25" s="1"/>
      <c r="AO25" s="20">
        <f t="shared" si="17"/>
        <v>230179.95</v>
      </c>
      <c r="AP25" s="20">
        <v>240288.7</v>
      </c>
      <c r="AQ25" s="20">
        <f t="shared" si="18"/>
        <v>-10108.75</v>
      </c>
      <c r="AR25" s="22">
        <f t="shared" si="19"/>
        <v>-0.04206918594174425</v>
      </c>
      <c r="AS25" s="1" t="s">
        <v>138</v>
      </c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5">
      <c r="A26" s="1" t="s">
        <v>15</v>
      </c>
      <c r="B26" s="19">
        <v>637611.84</v>
      </c>
      <c r="C26" s="19">
        <v>137506.21</v>
      </c>
      <c r="D26" s="20">
        <v>342611.83999999997</v>
      </c>
      <c r="E26" s="21">
        <v>390852.05</v>
      </c>
      <c r="F26" s="20">
        <f t="shared" si="0"/>
        <v>823358.26</v>
      </c>
      <c r="G26" s="20">
        <v>732060.73</v>
      </c>
      <c r="H26" s="20">
        <f t="shared" si="1"/>
        <v>91297.53000000003</v>
      </c>
      <c r="I26" s="22">
        <f t="shared" si="2"/>
        <v>0.12471305488548756</v>
      </c>
      <c r="J26" s="1"/>
      <c r="K26" s="20">
        <f t="shared" si="3"/>
        <v>775118.0499999999</v>
      </c>
      <c r="L26" s="20">
        <v>722952.9800000001</v>
      </c>
      <c r="M26" s="20">
        <f t="shared" si="4"/>
        <v>52165.06999999983</v>
      </c>
      <c r="N26" s="22">
        <f t="shared" si="5"/>
        <v>0.07215555014380026</v>
      </c>
      <c r="O26" s="1" t="s">
        <v>138</v>
      </c>
      <c r="P26" s="1"/>
      <c r="Q26" s="21">
        <v>537048.81</v>
      </c>
      <c r="R26" s="21">
        <v>89153.38</v>
      </c>
      <c r="S26" s="20">
        <v>328048.81</v>
      </c>
      <c r="T26" s="20">
        <f t="shared" si="6"/>
        <v>342611.83999999997</v>
      </c>
      <c r="U26" s="20">
        <f t="shared" si="7"/>
        <v>640765.22</v>
      </c>
      <c r="V26" s="20">
        <v>648977.8200000001</v>
      </c>
      <c r="W26" s="20">
        <f t="shared" si="8"/>
        <v>-8212.600000000093</v>
      </c>
      <c r="X26" s="22">
        <f t="shared" si="9"/>
        <v>-0.01265466976976204</v>
      </c>
      <c r="Y26" s="22"/>
      <c r="Z26" s="20">
        <f t="shared" si="10"/>
        <v>626202.1900000001</v>
      </c>
      <c r="AA26" s="20">
        <v>626526.27</v>
      </c>
      <c r="AB26" s="20">
        <f t="shared" si="11"/>
        <v>-324.0799999999581</v>
      </c>
      <c r="AC26" s="22">
        <f t="shared" si="12"/>
        <v>-0.0005172648227502741</v>
      </c>
      <c r="AD26" s="1" t="s">
        <v>138</v>
      </c>
      <c r="AE26" s="1"/>
      <c r="AF26" s="23">
        <v>457843.04000000004</v>
      </c>
      <c r="AG26" s="24">
        <v>493744.76</v>
      </c>
      <c r="AH26" s="24">
        <v>351843.04</v>
      </c>
      <c r="AI26" s="20">
        <f t="shared" si="13"/>
        <v>328048.81</v>
      </c>
      <c r="AJ26" s="20">
        <f t="shared" si="14"/>
        <v>927793.5700000001</v>
      </c>
      <c r="AK26" s="20">
        <v>1003830.6599999999</v>
      </c>
      <c r="AL26" s="20">
        <f t="shared" si="15"/>
        <v>-76037.08999999985</v>
      </c>
      <c r="AM26" s="22">
        <f t="shared" si="16"/>
        <v>-0.07574692926793036</v>
      </c>
      <c r="AN26" s="1"/>
      <c r="AO26" s="20">
        <f t="shared" si="17"/>
        <v>951587.8</v>
      </c>
      <c r="AP26" s="20">
        <v>1033212.6599999999</v>
      </c>
      <c r="AQ26" s="20">
        <f t="shared" si="18"/>
        <v>-81624.85999999987</v>
      </c>
      <c r="AR26" s="22">
        <f t="shared" si="19"/>
        <v>-0.07900102579076018</v>
      </c>
      <c r="AS26" s="1" t="s">
        <v>138</v>
      </c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5">
      <c r="A27" s="1" t="s">
        <v>16</v>
      </c>
      <c r="B27" s="19">
        <v>190177.15</v>
      </c>
      <c r="C27" s="19">
        <v>38409.93</v>
      </c>
      <c r="D27" s="20">
        <v>105177.15</v>
      </c>
      <c r="E27" s="21">
        <v>118437.93000000001</v>
      </c>
      <c r="F27" s="20">
        <f t="shared" si="0"/>
        <v>241847.86</v>
      </c>
      <c r="G27" s="20">
        <v>222760.51</v>
      </c>
      <c r="H27" s="20">
        <f t="shared" si="1"/>
        <v>19087.349999999977</v>
      </c>
      <c r="I27" s="22">
        <f t="shared" si="2"/>
        <v>0.0856855193947974</v>
      </c>
      <c r="J27" s="1"/>
      <c r="K27" s="20">
        <f t="shared" si="3"/>
        <v>228587.08</v>
      </c>
      <c r="L27" s="20">
        <v>219091.55</v>
      </c>
      <c r="M27" s="20">
        <f t="shared" si="4"/>
        <v>9495.529999999999</v>
      </c>
      <c r="N27" s="22">
        <f t="shared" si="5"/>
        <v>0.04334046657664348</v>
      </c>
      <c r="O27" s="1" t="s">
        <v>138</v>
      </c>
      <c r="P27" s="1"/>
      <c r="Q27" s="21">
        <v>159335.46</v>
      </c>
      <c r="R27" s="21">
        <v>27151.87</v>
      </c>
      <c r="S27" s="20">
        <v>97335.45999999999</v>
      </c>
      <c r="T27" s="20">
        <f t="shared" si="6"/>
        <v>105177.15</v>
      </c>
      <c r="U27" s="20">
        <f t="shared" si="7"/>
        <v>194329.02</v>
      </c>
      <c r="V27" s="20">
        <v>196154.42999999996</v>
      </c>
      <c r="W27" s="20">
        <f t="shared" si="8"/>
        <v>-1825.4099999999744</v>
      </c>
      <c r="X27" s="22">
        <f t="shared" si="9"/>
        <v>-0.00930598406571792</v>
      </c>
      <c r="Y27" s="22"/>
      <c r="Z27" s="20">
        <f t="shared" si="10"/>
        <v>186487.33</v>
      </c>
      <c r="AA27" s="20">
        <v>184954.34999999998</v>
      </c>
      <c r="AB27" s="20">
        <f t="shared" si="11"/>
        <v>1532.9800000000105</v>
      </c>
      <c r="AC27" s="22">
        <f t="shared" si="12"/>
        <v>0.00828842360290527</v>
      </c>
      <c r="AD27" s="1" t="s">
        <v>138</v>
      </c>
      <c r="AE27" s="1"/>
      <c r="AF27" s="23">
        <v>167502.06999999998</v>
      </c>
      <c r="AG27" s="24">
        <v>153567.22</v>
      </c>
      <c r="AH27" s="24">
        <v>108502.07</v>
      </c>
      <c r="AI27" s="20">
        <f t="shared" si="13"/>
        <v>97335.45999999999</v>
      </c>
      <c r="AJ27" s="20">
        <f t="shared" si="14"/>
        <v>309902.67999999993</v>
      </c>
      <c r="AK27" s="20">
        <v>361964.08</v>
      </c>
      <c r="AL27" s="20">
        <f t="shared" si="15"/>
        <v>-52061.40000000008</v>
      </c>
      <c r="AM27" s="22">
        <f t="shared" si="16"/>
        <v>-0.14383029387888457</v>
      </c>
      <c r="AN27" s="1"/>
      <c r="AO27" s="20">
        <f t="shared" si="17"/>
        <v>321069.29</v>
      </c>
      <c r="AP27" s="20">
        <v>375413.64</v>
      </c>
      <c r="AQ27" s="20">
        <f t="shared" si="18"/>
        <v>-54344.350000000035</v>
      </c>
      <c r="AR27" s="22">
        <f t="shared" si="19"/>
        <v>-0.14475859214918252</v>
      </c>
      <c r="AS27" s="1" t="s">
        <v>138</v>
      </c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5">
      <c r="A28" s="1" t="s">
        <v>17</v>
      </c>
      <c r="B28" s="19">
        <v>0</v>
      </c>
      <c r="C28" s="19">
        <v>0</v>
      </c>
      <c r="D28" s="20">
        <v>0</v>
      </c>
      <c r="E28" s="21">
        <v>0</v>
      </c>
      <c r="F28" s="20">
        <f t="shared" si="0"/>
        <v>0</v>
      </c>
      <c r="G28" s="20">
        <v>0</v>
      </c>
      <c r="H28" s="20">
        <f t="shared" si="1"/>
        <v>0</v>
      </c>
      <c r="I28" s="22" t="str">
        <f t="shared" si="2"/>
        <v> </v>
      </c>
      <c r="J28" s="1"/>
      <c r="K28" s="20">
        <f t="shared" si="3"/>
        <v>0</v>
      </c>
      <c r="L28" s="20">
        <v>0</v>
      </c>
      <c r="M28" s="20">
        <f t="shared" si="4"/>
        <v>0</v>
      </c>
      <c r="N28" s="22" t="str">
        <f t="shared" si="5"/>
        <v> </v>
      </c>
      <c r="O28" s="1" t="s">
        <v>138</v>
      </c>
      <c r="P28" s="1"/>
      <c r="Q28" s="21">
        <v>0</v>
      </c>
      <c r="R28" s="21">
        <v>0</v>
      </c>
      <c r="S28" s="20">
        <v>0</v>
      </c>
      <c r="T28" s="20">
        <f t="shared" si="6"/>
        <v>0</v>
      </c>
      <c r="U28" s="20">
        <f t="shared" si="7"/>
        <v>0</v>
      </c>
      <c r="V28" s="20">
        <v>0</v>
      </c>
      <c r="W28" s="20">
        <f t="shared" si="8"/>
        <v>0</v>
      </c>
      <c r="X28" s="22" t="str">
        <f t="shared" si="9"/>
        <v> </v>
      </c>
      <c r="Y28" s="22"/>
      <c r="Z28" s="20">
        <f t="shared" si="10"/>
        <v>0</v>
      </c>
      <c r="AA28" s="20">
        <v>0</v>
      </c>
      <c r="AB28" s="20">
        <f t="shared" si="11"/>
        <v>0</v>
      </c>
      <c r="AC28" s="22" t="str">
        <f t="shared" si="12"/>
        <v> </v>
      </c>
      <c r="AD28" s="1" t="s">
        <v>138</v>
      </c>
      <c r="AE28" s="1"/>
      <c r="AF28" s="23">
        <v>0</v>
      </c>
      <c r="AG28" s="24">
        <v>0</v>
      </c>
      <c r="AH28" s="24">
        <v>0</v>
      </c>
      <c r="AI28" s="20">
        <f t="shared" si="13"/>
        <v>0</v>
      </c>
      <c r="AJ28" s="20">
        <f t="shared" si="14"/>
        <v>0</v>
      </c>
      <c r="AK28" s="20">
        <v>0</v>
      </c>
      <c r="AL28" s="20">
        <f t="shared" si="15"/>
        <v>0</v>
      </c>
      <c r="AM28" s="22" t="str">
        <f t="shared" si="16"/>
        <v> </v>
      </c>
      <c r="AN28" s="1"/>
      <c r="AO28" s="20">
        <f t="shared" si="17"/>
        <v>0</v>
      </c>
      <c r="AP28" s="20">
        <v>0</v>
      </c>
      <c r="AQ28" s="20">
        <f t="shared" si="18"/>
        <v>0</v>
      </c>
      <c r="AR28" s="22" t="str">
        <f t="shared" si="19"/>
        <v> </v>
      </c>
      <c r="AS28" s="1" t="s">
        <v>138</v>
      </c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5">
      <c r="A29" s="1" t="s">
        <v>18</v>
      </c>
      <c r="B29" s="19">
        <v>148210.69</v>
      </c>
      <c r="C29" s="19">
        <v>28083.65</v>
      </c>
      <c r="D29" s="20">
        <v>78210.68999999999</v>
      </c>
      <c r="E29" s="21">
        <v>89982.89</v>
      </c>
      <c r="F29" s="20">
        <f t="shared" si="0"/>
        <v>188066.54</v>
      </c>
      <c r="G29" s="20">
        <v>164318.3</v>
      </c>
      <c r="H29" s="20">
        <f t="shared" si="1"/>
        <v>23748.24000000002</v>
      </c>
      <c r="I29" s="22">
        <f t="shared" si="2"/>
        <v>0.1445258379620531</v>
      </c>
      <c r="J29" s="1"/>
      <c r="K29" s="20">
        <f t="shared" si="3"/>
        <v>176294.34</v>
      </c>
      <c r="L29" s="20">
        <v>162601.97999999998</v>
      </c>
      <c r="M29" s="20">
        <f t="shared" si="4"/>
        <v>13692.360000000015</v>
      </c>
      <c r="N29" s="22">
        <f t="shared" si="5"/>
        <v>0.08420783067955262</v>
      </c>
      <c r="O29" s="1" t="s">
        <v>138</v>
      </c>
      <c r="P29" s="1"/>
      <c r="Q29" s="21">
        <v>125541.05</v>
      </c>
      <c r="R29" s="21">
        <v>16033.48</v>
      </c>
      <c r="S29" s="20">
        <v>76541.05</v>
      </c>
      <c r="T29" s="20">
        <f t="shared" si="6"/>
        <v>78210.68999999999</v>
      </c>
      <c r="U29" s="20">
        <f t="shared" si="7"/>
        <v>143244.16999999998</v>
      </c>
      <c r="V29" s="20">
        <v>136271.55</v>
      </c>
      <c r="W29" s="20">
        <f t="shared" si="8"/>
        <v>6972.619999999995</v>
      </c>
      <c r="X29" s="22">
        <f t="shared" si="9"/>
        <v>0.05116709980916778</v>
      </c>
      <c r="Y29" s="22"/>
      <c r="Z29" s="20">
        <f t="shared" si="10"/>
        <v>141574.53</v>
      </c>
      <c r="AA29" s="20">
        <v>132614.29</v>
      </c>
      <c r="AB29" s="20">
        <f t="shared" si="11"/>
        <v>8960.23999999999</v>
      </c>
      <c r="AC29" s="22">
        <f t="shared" si="12"/>
        <v>0.06756617254445185</v>
      </c>
      <c r="AD29" s="1" t="s">
        <v>138</v>
      </c>
      <c r="AE29" s="1"/>
      <c r="AF29" s="23">
        <v>84290.01000000001</v>
      </c>
      <c r="AG29" s="24">
        <v>288861.7</v>
      </c>
      <c r="AH29" s="24">
        <v>84290.01</v>
      </c>
      <c r="AI29" s="20">
        <f t="shared" si="13"/>
        <v>76541.05</v>
      </c>
      <c r="AJ29" s="20">
        <f t="shared" si="14"/>
        <v>365402.75</v>
      </c>
      <c r="AK29" s="20">
        <v>199788.09000000003</v>
      </c>
      <c r="AL29" s="20">
        <f t="shared" si="15"/>
        <v>165614.65999999997</v>
      </c>
      <c r="AM29" s="22">
        <f t="shared" si="16"/>
        <v>0.8289516156843981</v>
      </c>
      <c r="AN29" s="1"/>
      <c r="AO29" s="20">
        <f t="shared" si="17"/>
        <v>373151.71</v>
      </c>
      <c r="AP29" s="20">
        <v>225985.2</v>
      </c>
      <c r="AQ29" s="20">
        <f t="shared" si="18"/>
        <v>147166.51</v>
      </c>
      <c r="AR29" s="22">
        <f t="shared" si="19"/>
        <v>0.6512218941771408</v>
      </c>
      <c r="AS29" s="1" t="s">
        <v>138</v>
      </c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5">
      <c r="A30" s="1" t="s">
        <v>19</v>
      </c>
      <c r="B30" s="19">
        <v>46224.25</v>
      </c>
      <c r="C30" s="19">
        <v>8683.04</v>
      </c>
      <c r="D30" s="20">
        <v>24224.25</v>
      </c>
      <c r="E30" s="21">
        <v>27870.45</v>
      </c>
      <c r="F30" s="20">
        <f t="shared" si="0"/>
        <v>58553.490000000005</v>
      </c>
      <c r="G30" s="20">
        <v>51263.67</v>
      </c>
      <c r="H30" s="20">
        <f t="shared" si="1"/>
        <v>7289.820000000007</v>
      </c>
      <c r="I30" s="22">
        <f t="shared" si="2"/>
        <v>0.14220246033887163</v>
      </c>
      <c r="J30" s="1"/>
      <c r="K30" s="20">
        <f t="shared" si="3"/>
        <v>54907.29</v>
      </c>
      <c r="L30" s="20">
        <v>50823.83</v>
      </c>
      <c r="M30" s="20">
        <f t="shared" si="4"/>
        <v>4083.459999999999</v>
      </c>
      <c r="N30" s="22">
        <f t="shared" si="5"/>
        <v>0.08034538129062674</v>
      </c>
      <c r="O30" s="1" t="s">
        <v>138</v>
      </c>
      <c r="P30" s="1"/>
      <c r="Q30" s="21">
        <v>38707.100000000006</v>
      </c>
      <c r="R30" s="21">
        <v>8476.17</v>
      </c>
      <c r="S30" s="20">
        <v>23707.100000000002</v>
      </c>
      <c r="T30" s="20">
        <f t="shared" si="6"/>
        <v>24224.25</v>
      </c>
      <c r="U30" s="20">
        <f t="shared" si="7"/>
        <v>47700.42</v>
      </c>
      <c r="V30" s="20">
        <v>35140.92</v>
      </c>
      <c r="W30" s="20">
        <f t="shared" si="8"/>
        <v>12559.5</v>
      </c>
      <c r="X30" s="22">
        <f t="shared" si="9"/>
        <v>0.3574038471388912</v>
      </c>
      <c r="Y30" s="22"/>
      <c r="Z30" s="20">
        <f t="shared" si="10"/>
        <v>47183.270000000004</v>
      </c>
      <c r="AA30" s="20">
        <v>34203.659999999996</v>
      </c>
      <c r="AB30" s="20">
        <f t="shared" si="11"/>
        <v>12979.610000000008</v>
      </c>
      <c r="AC30" s="22">
        <f t="shared" si="12"/>
        <v>0.3794801492004074</v>
      </c>
      <c r="AD30" s="1" t="s">
        <v>138</v>
      </c>
      <c r="AE30" s="1"/>
      <c r="AF30" s="23">
        <v>91744.81</v>
      </c>
      <c r="AG30" s="24">
        <v>159432.13</v>
      </c>
      <c r="AH30" s="24">
        <v>26744.81</v>
      </c>
      <c r="AI30" s="20">
        <f t="shared" si="13"/>
        <v>23707.100000000002</v>
      </c>
      <c r="AJ30" s="20">
        <f t="shared" si="14"/>
        <v>248139.23</v>
      </c>
      <c r="AK30" s="20">
        <v>191054.45</v>
      </c>
      <c r="AL30" s="20">
        <f t="shared" si="15"/>
        <v>57084.78</v>
      </c>
      <c r="AM30" s="22">
        <f t="shared" si="16"/>
        <v>0.2987880156677847</v>
      </c>
      <c r="AN30" s="1"/>
      <c r="AO30" s="20">
        <f t="shared" si="17"/>
        <v>251176.94</v>
      </c>
      <c r="AP30" s="20">
        <v>199253.29</v>
      </c>
      <c r="AQ30" s="20">
        <f t="shared" si="18"/>
        <v>51923.649999999994</v>
      </c>
      <c r="AR30" s="22">
        <f t="shared" si="19"/>
        <v>0.2605911802008387</v>
      </c>
      <c r="AS30" s="1" t="s">
        <v>138</v>
      </c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">
      <c r="A31" s="1" t="s">
        <v>20</v>
      </c>
      <c r="B31" s="19">
        <v>0</v>
      </c>
      <c r="C31" s="19">
        <v>0</v>
      </c>
      <c r="D31" s="20">
        <v>0</v>
      </c>
      <c r="E31" s="21">
        <v>0</v>
      </c>
      <c r="F31" s="20">
        <f t="shared" si="0"/>
        <v>0</v>
      </c>
      <c r="G31" s="20">
        <v>0</v>
      </c>
      <c r="H31" s="20">
        <f t="shared" si="1"/>
        <v>0</v>
      </c>
      <c r="I31" s="22" t="str">
        <f t="shared" si="2"/>
        <v> </v>
      </c>
      <c r="J31" s="1"/>
      <c r="K31" s="20">
        <f t="shared" si="3"/>
        <v>0</v>
      </c>
      <c r="L31" s="20">
        <v>0</v>
      </c>
      <c r="M31" s="20">
        <f t="shared" si="4"/>
        <v>0</v>
      </c>
      <c r="N31" s="22" t="str">
        <f t="shared" si="5"/>
        <v> </v>
      </c>
      <c r="O31" s="1" t="s">
        <v>138</v>
      </c>
      <c r="P31" s="1"/>
      <c r="Q31" s="21">
        <v>0</v>
      </c>
      <c r="R31" s="21">
        <v>0</v>
      </c>
      <c r="S31" s="20">
        <v>0</v>
      </c>
      <c r="T31" s="20">
        <f t="shared" si="6"/>
        <v>0</v>
      </c>
      <c r="U31" s="20">
        <f t="shared" si="7"/>
        <v>0</v>
      </c>
      <c r="V31" s="20">
        <v>0</v>
      </c>
      <c r="W31" s="20">
        <f t="shared" si="8"/>
        <v>0</v>
      </c>
      <c r="X31" s="22" t="str">
        <f t="shared" si="9"/>
        <v> </v>
      </c>
      <c r="Y31" s="22"/>
      <c r="Z31" s="20">
        <f t="shared" si="10"/>
        <v>0</v>
      </c>
      <c r="AA31" s="20">
        <v>0</v>
      </c>
      <c r="AB31" s="20">
        <f t="shared" si="11"/>
        <v>0</v>
      </c>
      <c r="AC31" s="22" t="str">
        <f t="shared" si="12"/>
        <v> </v>
      </c>
      <c r="AD31" s="1" t="s">
        <v>138</v>
      </c>
      <c r="AE31" s="1"/>
      <c r="AF31" s="23">
        <v>0</v>
      </c>
      <c r="AG31" s="24">
        <v>90.2</v>
      </c>
      <c r="AH31" s="24">
        <v>0</v>
      </c>
      <c r="AI31" s="20">
        <f t="shared" si="13"/>
        <v>0</v>
      </c>
      <c r="AJ31" s="20">
        <f t="shared" si="14"/>
        <v>90.2</v>
      </c>
      <c r="AK31" s="20">
        <v>0</v>
      </c>
      <c r="AL31" s="20">
        <f t="shared" si="15"/>
        <v>90.2</v>
      </c>
      <c r="AM31" s="22" t="str">
        <f t="shared" si="16"/>
        <v> </v>
      </c>
      <c r="AN31" s="1"/>
      <c r="AO31" s="20">
        <f t="shared" si="17"/>
        <v>90.2</v>
      </c>
      <c r="AP31" s="20">
        <v>0</v>
      </c>
      <c r="AQ31" s="20">
        <f t="shared" si="18"/>
        <v>90.2</v>
      </c>
      <c r="AR31" s="22" t="str">
        <f t="shared" si="19"/>
        <v> </v>
      </c>
      <c r="AS31" s="1" t="s">
        <v>138</v>
      </c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">
      <c r="A32" s="1" t="s">
        <v>21</v>
      </c>
      <c r="B32" s="19">
        <v>1231537.2999999998</v>
      </c>
      <c r="C32" s="19">
        <v>301424.84</v>
      </c>
      <c r="D32" s="20">
        <v>661537.2999999999</v>
      </c>
      <c r="E32" s="21">
        <v>754969.73</v>
      </c>
      <c r="F32" s="20">
        <f t="shared" si="0"/>
        <v>1626394.5699999998</v>
      </c>
      <c r="G32" s="20">
        <v>1508229.5099999998</v>
      </c>
      <c r="H32" s="20">
        <f t="shared" si="1"/>
        <v>118165.06000000006</v>
      </c>
      <c r="I32" s="22">
        <f t="shared" si="2"/>
        <v>0.07834686910482214</v>
      </c>
      <c r="J32" s="1"/>
      <c r="K32" s="20">
        <f t="shared" si="3"/>
        <v>1532962.14</v>
      </c>
      <c r="L32" s="20">
        <v>1490083.2599999998</v>
      </c>
      <c r="M32" s="20">
        <f t="shared" si="4"/>
        <v>42878.88000000012</v>
      </c>
      <c r="N32" s="22">
        <f t="shared" si="5"/>
        <v>0.028776163823221568</v>
      </c>
      <c r="O32" s="1" t="s">
        <v>138</v>
      </c>
      <c r="P32" s="1"/>
      <c r="Q32" s="21">
        <v>1038043.1300000001</v>
      </c>
      <c r="R32" s="21">
        <v>220107.02</v>
      </c>
      <c r="S32" s="20">
        <v>634043.1300000001</v>
      </c>
      <c r="T32" s="20">
        <f t="shared" si="6"/>
        <v>661537.2999999999</v>
      </c>
      <c r="U32" s="20">
        <f t="shared" si="7"/>
        <v>1285644.3199999998</v>
      </c>
      <c r="V32" s="20">
        <v>1293612.4900000002</v>
      </c>
      <c r="W32" s="20">
        <f t="shared" si="8"/>
        <v>-7968.170000000391</v>
      </c>
      <c r="X32" s="22">
        <f t="shared" si="9"/>
        <v>-0.00615962667460046</v>
      </c>
      <c r="Y32" s="1"/>
      <c r="Z32" s="20">
        <f t="shared" si="10"/>
        <v>1258150.1500000001</v>
      </c>
      <c r="AA32" s="20">
        <v>1249562.84</v>
      </c>
      <c r="AB32" s="20">
        <f t="shared" si="11"/>
        <v>8587.310000000056</v>
      </c>
      <c r="AC32" s="22">
        <f t="shared" si="12"/>
        <v>0.006872251418744257</v>
      </c>
      <c r="AD32" s="1" t="s">
        <v>138</v>
      </c>
      <c r="AE32" s="1"/>
      <c r="AF32" s="23">
        <v>837284.5199999999</v>
      </c>
      <c r="AG32" s="24">
        <v>387231.75</v>
      </c>
      <c r="AH32" s="24">
        <v>580284.52</v>
      </c>
      <c r="AI32" s="20">
        <f t="shared" si="13"/>
        <v>634043.1300000001</v>
      </c>
      <c r="AJ32" s="20">
        <f t="shared" si="14"/>
        <v>1278274.8800000001</v>
      </c>
      <c r="AK32" s="20">
        <v>1509200.5799999998</v>
      </c>
      <c r="AL32" s="20">
        <f t="shared" si="15"/>
        <v>-230925.69999999972</v>
      </c>
      <c r="AM32" s="22">
        <f t="shared" si="16"/>
        <v>-0.1530119343049814</v>
      </c>
      <c r="AN32" s="1"/>
      <c r="AO32" s="20">
        <f t="shared" si="17"/>
        <v>1224516.27</v>
      </c>
      <c r="AP32" s="20">
        <v>1517840.9</v>
      </c>
      <c r="AQ32" s="20">
        <f t="shared" si="18"/>
        <v>-293324.6299999999</v>
      </c>
      <c r="AR32" s="22">
        <f t="shared" si="19"/>
        <v>-0.1932512360155797</v>
      </c>
      <c r="AS32" s="1" t="s">
        <v>138</v>
      </c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">
      <c r="A33" s="1" t="s">
        <v>22</v>
      </c>
      <c r="B33" s="19">
        <v>381567948.09</v>
      </c>
      <c r="C33" s="19">
        <v>99100666.94</v>
      </c>
      <c r="D33" s="20">
        <v>202883948.08999997</v>
      </c>
      <c r="E33" s="21">
        <v>232674201.95999998</v>
      </c>
      <c r="F33" s="20">
        <f t="shared" si="0"/>
        <v>510458868.9</v>
      </c>
      <c r="G33" s="20">
        <v>449674467.55999994</v>
      </c>
      <c r="H33" s="20">
        <f t="shared" si="1"/>
        <v>60784401.34000003</v>
      </c>
      <c r="I33" s="22">
        <f t="shared" si="2"/>
        <v>0.13517423319546062</v>
      </c>
      <c r="J33" s="1"/>
      <c r="K33" s="20">
        <f t="shared" si="3"/>
        <v>480668615.03</v>
      </c>
      <c r="L33" s="20">
        <v>444565251.29999995</v>
      </c>
      <c r="M33" s="20">
        <f t="shared" si="4"/>
        <v>36103363.73000002</v>
      </c>
      <c r="N33" s="22">
        <f t="shared" si="5"/>
        <v>0.08121049412752424</v>
      </c>
      <c r="O33" s="1" t="s">
        <v>138</v>
      </c>
      <c r="P33" s="1"/>
      <c r="Q33" s="21">
        <v>322588975.01000005</v>
      </c>
      <c r="R33" s="21">
        <v>62611245.55</v>
      </c>
      <c r="S33" s="20">
        <v>196924975.01000005</v>
      </c>
      <c r="T33" s="20">
        <f t="shared" si="6"/>
        <v>202883948.08999997</v>
      </c>
      <c r="U33" s="20">
        <f t="shared" si="7"/>
        <v>391159193.64</v>
      </c>
      <c r="V33" s="20">
        <v>386337343.03999996</v>
      </c>
      <c r="W33" s="20">
        <f t="shared" si="8"/>
        <v>4821850.600000024</v>
      </c>
      <c r="X33" s="22">
        <f t="shared" si="9"/>
        <v>0.012480933274681583</v>
      </c>
      <c r="Y33" s="1"/>
      <c r="Z33" s="20">
        <f t="shared" si="10"/>
        <v>385200220.56000006</v>
      </c>
      <c r="AA33" s="20">
        <v>374666283.7</v>
      </c>
      <c r="AB33" s="20">
        <f t="shared" si="11"/>
        <v>10533936.860000074</v>
      </c>
      <c r="AC33" s="22">
        <f t="shared" si="12"/>
        <v>0.028115518578220255</v>
      </c>
      <c r="AD33" s="1" t="s">
        <v>138</v>
      </c>
      <c r="AE33" s="1"/>
      <c r="AF33" s="23">
        <v>316772606.58000004</v>
      </c>
      <c r="AG33" s="24">
        <v>233200852.69</v>
      </c>
      <c r="AH33" s="24">
        <v>194879606.58</v>
      </c>
      <c r="AI33" s="20">
        <f t="shared" si="13"/>
        <v>196924975.01000005</v>
      </c>
      <c r="AJ33" s="20">
        <f t="shared" si="14"/>
        <v>552018827.7</v>
      </c>
      <c r="AK33" s="20">
        <v>502109290.23</v>
      </c>
      <c r="AL33" s="20">
        <f t="shared" si="15"/>
        <v>49909537.47000003</v>
      </c>
      <c r="AM33" s="22">
        <f t="shared" si="16"/>
        <v>0.09939974910071481</v>
      </c>
      <c r="AN33" s="1"/>
      <c r="AO33" s="20">
        <f t="shared" si="17"/>
        <v>549973459.27</v>
      </c>
      <c r="AP33" s="20">
        <v>494877672.14</v>
      </c>
      <c r="AQ33" s="20">
        <f t="shared" si="18"/>
        <v>55095787.129999995</v>
      </c>
      <c r="AR33" s="22">
        <f t="shared" si="19"/>
        <v>0.11133213363971195</v>
      </c>
      <c r="AS33" s="1" t="s">
        <v>138</v>
      </c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5">
      <c r="A34" s="1" t="s">
        <v>23</v>
      </c>
      <c r="B34" s="19">
        <v>376086.19</v>
      </c>
      <c r="C34" s="19">
        <v>88849.78</v>
      </c>
      <c r="D34" s="20">
        <v>198086.19</v>
      </c>
      <c r="E34" s="21">
        <v>227901.91000000003</v>
      </c>
      <c r="F34" s="20">
        <f t="shared" si="0"/>
        <v>494751.69</v>
      </c>
      <c r="G34" s="20">
        <v>460519.73</v>
      </c>
      <c r="H34" s="20">
        <f t="shared" si="1"/>
        <v>34231.96000000002</v>
      </c>
      <c r="I34" s="22">
        <f t="shared" si="2"/>
        <v>0.07433331900893814</v>
      </c>
      <c r="J34" s="1"/>
      <c r="K34" s="20">
        <f t="shared" si="3"/>
        <v>464935.97</v>
      </c>
      <c r="L34" s="20">
        <v>455503.92</v>
      </c>
      <c r="M34" s="20">
        <f t="shared" si="4"/>
        <v>9432.049999999988</v>
      </c>
      <c r="N34" s="22">
        <f t="shared" si="5"/>
        <v>0.020706847045355747</v>
      </c>
      <c r="O34" s="1" t="s">
        <v>138</v>
      </c>
      <c r="P34" s="1"/>
      <c r="Q34" s="21">
        <v>317857.42000000004</v>
      </c>
      <c r="R34" s="21">
        <v>44433.27</v>
      </c>
      <c r="S34" s="20">
        <v>193857.42</v>
      </c>
      <c r="T34" s="20">
        <f t="shared" si="6"/>
        <v>198086.19</v>
      </c>
      <c r="U34" s="20">
        <f t="shared" si="7"/>
        <v>366519.4600000001</v>
      </c>
      <c r="V34" s="20">
        <v>388388.70000000007</v>
      </c>
      <c r="W34" s="20">
        <f t="shared" si="8"/>
        <v>-21869.23999999999</v>
      </c>
      <c r="X34" s="22">
        <f t="shared" si="9"/>
        <v>-0.056307611421238524</v>
      </c>
      <c r="Y34" s="1"/>
      <c r="Z34" s="20">
        <f t="shared" si="10"/>
        <v>362290.69000000006</v>
      </c>
      <c r="AA34" s="20">
        <v>377700.60000000003</v>
      </c>
      <c r="AB34" s="20">
        <f t="shared" si="11"/>
        <v>-15409.909999999974</v>
      </c>
      <c r="AC34" s="22">
        <f t="shared" si="12"/>
        <v>-0.04079927328683086</v>
      </c>
      <c r="AD34" s="1" t="s">
        <v>138</v>
      </c>
      <c r="AE34" s="1"/>
      <c r="AF34" s="23">
        <v>313613.48</v>
      </c>
      <c r="AG34" s="24">
        <v>133208.27</v>
      </c>
      <c r="AH34" s="24">
        <v>208613.48</v>
      </c>
      <c r="AI34" s="20">
        <f t="shared" si="13"/>
        <v>193857.42</v>
      </c>
      <c r="AJ34" s="20">
        <f t="shared" si="14"/>
        <v>432065.69</v>
      </c>
      <c r="AK34" s="20">
        <v>435886.08</v>
      </c>
      <c r="AL34" s="20">
        <f t="shared" si="15"/>
        <v>-3820.390000000014</v>
      </c>
      <c r="AM34" s="22">
        <f t="shared" si="16"/>
        <v>-0.008764652452310506</v>
      </c>
      <c r="AN34" s="1"/>
      <c r="AO34" s="20">
        <f t="shared" si="17"/>
        <v>446821.75</v>
      </c>
      <c r="AP34" s="20">
        <v>438353.45</v>
      </c>
      <c r="AQ34" s="20">
        <f t="shared" si="18"/>
        <v>8468.299999999988</v>
      </c>
      <c r="AR34" s="22">
        <f t="shared" si="19"/>
        <v>0.01931842899833458</v>
      </c>
      <c r="AS34" s="1" t="s">
        <v>138</v>
      </c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5">
      <c r="A35" s="1" t="s">
        <v>24</v>
      </c>
      <c r="B35" s="19">
        <v>18000000</v>
      </c>
      <c r="C35" s="19">
        <v>43971352.56</v>
      </c>
      <c r="D35" s="20">
        <v>26250049.43</v>
      </c>
      <c r="E35" s="21">
        <v>30071989.47</v>
      </c>
      <c r="F35" s="20">
        <f t="shared" si="0"/>
        <v>65793292.6</v>
      </c>
      <c r="G35" s="20">
        <v>56417753.230000004</v>
      </c>
      <c r="H35" s="20">
        <f t="shared" si="1"/>
        <v>9375539.369999997</v>
      </c>
      <c r="I35" s="22">
        <f t="shared" si="2"/>
        <v>0.16618065827220097</v>
      </c>
      <c r="J35" s="1"/>
      <c r="K35" s="20">
        <f t="shared" si="3"/>
        <v>61971352.56</v>
      </c>
      <c r="L35" s="20">
        <v>55744607.68</v>
      </c>
      <c r="M35" s="20">
        <f t="shared" si="4"/>
        <v>6226744.880000003</v>
      </c>
      <c r="N35" s="22">
        <f t="shared" si="5"/>
        <v>0.11170129523100103</v>
      </c>
      <c r="O35" s="1" t="s">
        <v>138</v>
      </c>
      <c r="P35" s="1"/>
      <c r="Q35" s="19">
        <v>18000000</v>
      </c>
      <c r="R35" s="21">
        <v>31996823.13</v>
      </c>
      <c r="S35" s="20">
        <v>25408379.48</v>
      </c>
      <c r="T35" s="20">
        <f t="shared" si="6"/>
        <v>26250049.43</v>
      </c>
      <c r="U35" s="20">
        <f t="shared" si="7"/>
        <v>50838493.08</v>
      </c>
      <c r="V35" s="20">
        <v>49113825.650000006</v>
      </c>
      <c r="W35" s="20">
        <f t="shared" si="8"/>
        <v>1724667.4299999923</v>
      </c>
      <c r="X35" s="22">
        <f t="shared" si="9"/>
        <v>0.03511572163590948</v>
      </c>
      <c r="Y35" s="1"/>
      <c r="Z35" s="20">
        <f t="shared" si="10"/>
        <v>49996823.129999995</v>
      </c>
      <c r="AA35" s="20">
        <v>47488397.370000005</v>
      </c>
      <c r="AB35" s="20">
        <f t="shared" si="11"/>
        <v>2508425.7599999905</v>
      </c>
      <c r="AC35" s="22">
        <f t="shared" si="12"/>
        <v>0.052821865948768476</v>
      </c>
      <c r="AD35" s="1" t="s">
        <v>138</v>
      </c>
      <c r="AE35" s="1"/>
      <c r="AF35" s="23">
        <v>50000000</v>
      </c>
      <c r="AG35" s="24">
        <v>26062768.47</v>
      </c>
      <c r="AH35" s="24">
        <v>25851121.02</v>
      </c>
      <c r="AI35" s="20">
        <f t="shared" si="13"/>
        <v>25408379.48</v>
      </c>
      <c r="AJ35" s="20">
        <f t="shared" si="14"/>
        <v>75620026.93</v>
      </c>
      <c r="AK35" s="20">
        <v>75412279.69</v>
      </c>
      <c r="AL35" s="20">
        <f t="shared" si="15"/>
        <v>207747.24000000954</v>
      </c>
      <c r="AM35" s="22">
        <f t="shared" si="16"/>
        <v>0.002754819783382878</v>
      </c>
      <c r="AN35" s="1"/>
      <c r="AO35" s="20">
        <f t="shared" si="17"/>
        <v>76062768.47</v>
      </c>
      <c r="AP35" s="20">
        <v>75872358.78999999</v>
      </c>
      <c r="AQ35" s="20">
        <f t="shared" si="18"/>
        <v>190409.68000000715</v>
      </c>
      <c r="AR35" s="22">
        <f t="shared" si="19"/>
        <v>0.0025096053824691378</v>
      </c>
      <c r="AS35" s="1" t="s">
        <v>138</v>
      </c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5">
      <c r="A36" s="25" t="s">
        <v>152</v>
      </c>
      <c r="B36" s="19">
        <v>0</v>
      </c>
      <c r="C36" s="19">
        <v>34755.02</v>
      </c>
      <c r="D36" s="20">
        <v>0</v>
      </c>
      <c r="E36" s="21">
        <v>0</v>
      </c>
      <c r="F36" s="20">
        <f t="shared" si="0"/>
        <v>34755.02</v>
      </c>
      <c r="G36" s="20">
        <v>8475.83</v>
      </c>
      <c r="H36" s="20">
        <f t="shared" si="1"/>
        <v>26279.189999999995</v>
      </c>
      <c r="I36" s="22">
        <f t="shared" si="2"/>
        <v>3.1004857341404906</v>
      </c>
      <c r="J36" s="1"/>
      <c r="K36" s="20">
        <f t="shared" si="3"/>
        <v>34755.02</v>
      </c>
      <c r="L36" s="20">
        <v>8475.83</v>
      </c>
      <c r="M36" s="20">
        <f t="shared" si="4"/>
        <v>26279.189999999995</v>
      </c>
      <c r="N36" s="22">
        <f t="shared" si="5"/>
        <v>3.1004857341404906</v>
      </c>
      <c r="O36" s="1" t="s">
        <v>138</v>
      </c>
      <c r="P36" s="1"/>
      <c r="Q36" s="21">
        <v>0</v>
      </c>
      <c r="R36" s="21">
        <v>18087.54</v>
      </c>
      <c r="S36" s="20">
        <v>0</v>
      </c>
      <c r="T36" s="20">
        <f t="shared" si="6"/>
        <v>0</v>
      </c>
      <c r="U36" s="20">
        <f t="shared" si="7"/>
        <v>18087.54</v>
      </c>
      <c r="V36" s="20">
        <v>2695.29</v>
      </c>
      <c r="W36" s="20">
        <f t="shared" si="8"/>
        <v>15392.25</v>
      </c>
      <c r="X36" s="22">
        <f t="shared" si="9"/>
        <v>5.7107954988145995</v>
      </c>
      <c r="Y36" s="1"/>
      <c r="Z36" s="20">
        <f t="shared" si="10"/>
        <v>18087.54</v>
      </c>
      <c r="AA36" s="20">
        <v>2695.29</v>
      </c>
      <c r="AB36" s="20">
        <f t="shared" si="11"/>
        <v>15392.25</v>
      </c>
      <c r="AC36" s="22">
        <f t="shared" si="12"/>
        <v>5.7107954988145995</v>
      </c>
      <c r="AD36" s="1" t="s">
        <v>138</v>
      </c>
      <c r="AE36" s="1"/>
      <c r="AF36" s="23">
        <v>0</v>
      </c>
      <c r="AG36" s="24">
        <v>7538523.49</v>
      </c>
      <c r="AH36" s="24">
        <v>0</v>
      </c>
      <c r="AI36" s="20">
        <f t="shared" si="13"/>
        <v>0</v>
      </c>
      <c r="AJ36" s="20">
        <f t="shared" si="14"/>
        <v>7538523.49</v>
      </c>
      <c r="AK36" s="20">
        <v>6820078.89</v>
      </c>
      <c r="AL36" s="20">
        <f t="shared" si="15"/>
        <v>718444.6000000006</v>
      </c>
      <c r="AM36" s="22">
        <f t="shared" si="16"/>
        <v>0.10534256444649426</v>
      </c>
      <c r="AN36" s="1"/>
      <c r="AO36" s="20">
        <f t="shared" si="17"/>
        <v>7538523.49</v>
      </c>
      <c r="AP36" s="20">
        <v>6820078.89</v>
      </c>
      <c r="AQ36" s="20">
        <f t="shared" si="18"/>
        <v>718444.6000000006</v>
      </c>
      <c r="AR36" s="22">
        <f>IF(ISERR(+AO36/AP36-1)," ",+AO36/AP36-1)</f>
        <v>0.10534256444649426</v>
      </c>
      <c r="AS36" s="1" t="s">
        <v>138</v>
      </c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5">
      <c r="A37" s="1" t="s">
        <v>25</v>
      </c>
      <c r="B37" s="19">
        <v>0</v>
      </c>
      <c r="C37" s="19">
        <v>0</v>
      </c>
      <c r="D37" s="20">
        <v>0</v>
      </c>
      <c r="E37" s="21">
        <v>0</v>
      </c>
      <c r="F37" s="20">
        <f t="shared" si="0"/>
        <v>0</v>
      </c>
      <c r="G37" s="20">
        <v>0</v>
      </c>
      <c r="H37" s="20">
        <f t="shared" si="1"/>
        <v>0</v>
      </c>
      <c r="I37" s="22" t="str">
        <f t="shared" si="2"/>
        <v> </v>
      </c>
      <c r="J37" s="1"/>
      <c r="K37" s="20">
        <f t="shared" si="3"/>
        <v>0</v>
      </c>
      <c r="L37" s="20">
        <v>0</v>
      </c>
      <c r="M37" s="20">
        <f t="shared" si="4"/>
        <v>0</v>
      </c>
      <c r="N37" s="22" t="str">
        <f t="shared" si="5"/>
        <v> </v>
      </c>
      <c r="O37" s="1" t="s">
        <v>138</v>
      </c>
      <c r="P37" s="1"/>
      <c r="Q37" s="21">
        <v>0</v>
      </c>
      <c r="R37" s="21">
        <v>0</v>
      </c>
      <c r="S37" s="20">
        <v>0</v>
      </c>
      <c r="T37" s="20">
        <f t="shared" si="6"/>
        <v>0</v>
      </c>
      <c r="U37" s="20">
        <f t="shared" si="7"/>
        <v>0</v>
      </c>
      <c r="V37" s="20">
        <v>0</v>
      </c>
      <c r="W37" s="20">
        <f t="shared" si="8"/>
        <v>0</v>
      </c>
      <c r="X37" s="22" t="str">
        <f t="shared" si="9"/>
        <v> </v>
      </c>
      <c r="Y37" s="1"/>
      <c r="Z37" s="20">
        <f t="shared" si="10"/>
        <v>0</v>
      </c>
      <c r="AA37" s="20">
        <v>0</v>
      </c>
      <c r="AB37" s="20">
        <f t="shared" si="11"/>
        <v>0</v>
      </c>
      <c r="AC37" s="22" t="str">
        <f t="shared" si="12"/>
        <v> </v>
      </c>
      <c r="AD37" s="1" t="s">
        <v>138</v>
      </c>
      <c r="AE37" s="1"/>
      <c r="AF37" s="23">
        <v>0</v>
      </c>
      <c r="AG37" s="24">
        <v>0</v>
      </c>
      <c r="AH37" s="24">
        <v>0</v>
      </c>
      <c r="AI37" s="20">
        <f t="shared" si="13"/>
        <v>0</v>
      </c>
      <c r="AJ37" s="20">
        <f t="shared" si="14"/>
        <v>0</v>
      </c>
      <c r="AK37" s="20">
        <v>0</v>
      </c>
      <c r="AL37" s="20">
        <f t="shared" si="15"/>
        <v>0</v>
      </c>
      <c r="AM37" s="22" t="str">
        <f t="shared" si="16"/>
        <v> </v>
      </c>
      <c r="AN37" s="1"/>
      <c r="AO37" s="20">
        <f t="shared" si="17"/>
        <v>0</v>
      </c>
      <c r="AP37" s="20">
        <v>0</v>
      </c>
      <c r="AQ37" s="20">
        <f t="shared" si="18"/>
        <v>0</v>
      </c>
      <c r="AR37" s="22" t="str">
        <f t="shared" si="19"/>
        <v> </v>
      </c>
      <c r="AS37" s="1" t="s">
        <v>138</v>
      </c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5">
      <c r="A38" s="1" t="s">
        <v>26</v>
      </c>
      <c r="B38" s="19">
        <v>94677.1</v>
      </c>
      <c r="C38" s="19">
        <v>19581.14</v>
      </c>
      <c r="D38" s="20">
        <v>54270.02</v>
      </c>
      <c r="E38" s="21">
        <v>62438.689999999995</v>
      </c>
      <c r="F38" s="20">
        <f t="shared" si="0"/>
        <v>122426.91</v>
      </c>
      <c r="G38" s="20">
        <v>123263.12</v>
      </c>
      <c r="H38" s="20">
        <f t="shared" si="1"/>
        <v>-836.2099999999919</v>
      </c>
      <c r="I38" s="22">
        <f t="shared" si="2"/>
        <v>-0.006783943161587924</v>
      </c>
      <c r="J38" s="1"/>
      <c r="K38" s="20">
        <f t="shared" si="3"/>
        <v>114258.24</v>
      </c>
      <c r="L38" s="20">
        <v>121873.52</v>
      </c>
      <c r="M38" s="20">
        <f t="shared" si="4"/>
        <v>-7615.279999999999</v>
      </c>
      <c r="N38" s="22">
        <f t="shared" si="5"/>
        <v>-0.062485107511459415</v>
      </c>
      <c r="O38" s="1" t="s">
        <v>138</v>
      </c>
      <c r="P38" s="1"/>
      <c r="Q38" s="21">
        <v>87111.45999999999</v>
      </c>
      <c r="R38" s="21">
        <v>11313.24</v>
      </c>
      <c r="S38" s="20">
        <v>53111.46</v>
      </c>
      <c r="T38" s="20">
        <f t="shared" si="6"/>
        <v>54270.02</v>
      </c>
      <c r="U38" s="20">
        <f t="shared" si="7"/>
        <v>99583.26</v>
      </c>
      <c r="V38" s="20">
        <v>104618.19</v>
      </c>
      <c r="W38" s="20">
        <f t="shared" si="8"/>
        <v>-5034.930000000008</v>
      </c>
      <c r="X38" s="22">
        <f t="shared" si="9"/>
        <v>-0.04812671677841118</v>
      </c>
      <c r="Y38" s="1"/>
      <c r="Z38" s="20">
        <f t="shared" si="10"/>
        <v>98424.7</v>
      </c>
      <c r="AA38" s="20">
        <v>101657.14</v>
      </c>
      <c r="AB38" s="20">
        <f t="shared" si="11"/>
        <v>-3232.4400000000023</v>
      </c>
      <c r="AC38" s="22">
        <f t="shared" si="12"/>
        <v>-0.03179747138272826</v>
      </c>
      <c r="AD38" s="1" t="s">
        <v>138</v>
      </c>
      <c r="AE38" s="1"/>
      <c r="AF38" s="23">
        <v>45111.399999999994</v>
      </c>
      <c r="AG38" s="24">
        <v>60053.26</v>
      </c>
      <c r="AH38" s="24">
        <v>45111.4</v>
      </c>
      <c r="AI38" s="20">
        <f t="shared" si="13"/>
        <v>53111.46</v>
      </c>
      <c r="AJ38" s="20">
        <f t="shared" si="14"/>
        <v>113164.72</v>
      </c>
      <c r="AK38" s="20">
        <v>87670.98000000001</v>
      </c>
      <c r="AL38" s="20">
        <f t="shared" si="15"/>
        <v>25493.73999999999</v>
      </c>
      <c r="AM38" s="22">
        <f t="shared" si="16"/>
        <v>0.29078881061897555</v>
      </c>
      <c r="AN38" s="1"/>
      <c r="AO38" s="20">
        <f t="shared" si="17"/>
        <v>105164.66</v>
      </c>
      <c r="AP38" s="20">
        <v>74441.85</v>
      </c>
      <c r="AQ38" s="20">
        <f t="shared" si="18"/>
        <v>30722.809999999998</v>
      </c>
      <c r="AR38" s="22">
        <f t="shared" si="19"/>
        <v>0.4127088458978383</v>
      </c>
      <c r="AS38" s="1" t="s">
        <v>138</v>
      </c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5">
      <c r="A39" s="1" t="s">
        <v>27</v>
      </c>
      <c r="B39" s="19">
        <v>1529932.7999999998</v>
      </c>
      <c r="C39" s="19">
        <v>420279.15</v>
      </c>
      <c r="D39" s="20">
        <v>820932.7999999999</v>
      </c>
      <c r="E39" s="21">
        <v>937352.9</v>
      </c>
      <c r="F39" s="20">
        <f t="shared" si="0"/>
        <v>2066632.0499999998</v>
      </c>
      <c r="G39" s="20">
        <v>1924282.12</v>
      </c>
      <c r="H39" s="20">
        <f t="shared" si="1"/>
        <v>142349.9299999997</v>
      </c>
      <c r="I39" s="22">
        <f t="shared" si="2"/>
        <v>0.07397560291211347</v>
      </c>
      <c r="J39" s="1"/>
      <c r="K39" s="20">
        <f t="shared" si="3"/>
        <v>1950211.9499999997</v>
      </c>
      <c r="L39" s="20">
        <v>1901287.33</v>
      </c>
      <c r="M39" s="20">
        <f t="shared" si="4"/>
        <v>48924.619999999646</v>
      </c>
      <c r="N39" s="22">
        <f t="shared" si="5"/>
        <v>0.0257323652390824</v>
      </c>
      <c r="O39" s="1" t="s">
        <v>138</v>
      </c>
      <c r="P39" s="1"/>
      <c r="Q39" s="21">
        <v>1290849.09</v>
      </c>
      <c r="R39" s="21">
        <v>275616.54</v>
      </c>
      <c r="S39" s="20">
        <v>787849.0900000001</v>
      </c>
      <c r="T39" s="20">
        <f t="shared" si="6"/>
        <v>820932.7999999999</v>
      </c>
      <c r="U39" s="20">
        <f t="shared" si="7"/>
        <v>1599549.3399999999</v>
      </c>
      <c r="V39" s="20">
        <v>1632436.5499999998</v>
      </c>
      <c r="W39" s="20">
        <f t="shared" si="8"/>
        <v>-32887.20999999996</v>
      </c>
      <c r="X39" s="22">
        <f t="shared" si="9"/>
        <v>-0.020146087760654408</v>
      </c>
      <c r="Y39" s="1"/>
      <c r="Z39" s="20">
        <f t="shared" si="10"/>
        <v>1566465.6300000001</v>
      </c>
      <c r="AA39" s="20">
        <v>1576058.0499999998</v>
      </c>
      <c r="AB39" s="20">
        <f t="shared" si="11"/>
        <v>-9592.419999999693</v>
      </c>
      <c r="AC39" s="22">
        <f t="shared" si="12"/>
        <v>-0.0060863367310611816</v>
      </c>
      <c r="AD39" s="1" t="s">
        <v>138</v>
      </c>
      <c r="AE39" s="1"/>
      <c r="AF39" s="23">
        <v>1205451.57</v>
      </c>
      <c r="AG39" s="24">
        <v>971899.67</v>
      </c>
      <c r="AH39" s="24">
        <v>843451.57</v>
      </c>
      <c r="AI39" s="20">
        <f t="shared" si="13"/>
        <v>787849.0900000001</v>
      </c>
      <c r="AJ39" s="20">
        <f t="shared" si="14"/>
        <v>2121748.7600000007</v>
      </c>
      <c r="AK39" s="20">
        <v>2085408.8</v>
      </c>
      <c r="AL39" s="20">
        <f t="shared" si="15"/>
        <v>36339.96000000066</v>
      </c>
      <c r="AM39" s="22">
        <f t="shared" si="16"/>
        <v>0.01742582077912047</v>
      </c>
      <c r="AN39" s="1"/>
      <c r="AO39" s="20">
        <f t="shared" si="17"/>
        <v>2177351.24</v>
      </c>
      <c r="AP39" s="20">
        <v>2141256.21</v>
      </c>
      <c r="AQ39" s="20">
        <f t="shared" si="18"/>
        <v>36095.03000000026</v>
      </c>
      <c r="AR39" s="22">
        <f t="shared" si="19"/>
        <v>0.016856941187808783</v>
      </c>
      <c r="AS39" s="1" t="s">
        <v>138</v>
      </c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5">
      <c r="A40" s="1" t="s">
        <v>28</v>
      </c>
      <c r="B40" s="19">
        <v>0</v>
      </c>
      <c r="C40" s="19">
        <v>0</v>
      </c>
      <c r="D40" s="20">
        <v>0</v>
      </c>
      <c r="E40" s="21">
        <v>0</v>
      </c>
      <c r="F40" s="20">
        <f t="shared" si="0"/>
        <v>0</v>
      </c>
      <c r="G40" s="20">
        <v>0</v>
      </c>
      <c r="H40" s="20">
        <f t="shared" si="1"/>
        <v>0</v>
      </c>
      <c r="I40" s="22" t="str">
        <f t="shared" si="2"/>
        <v> </v>
      </c>
      <c r="J40" s="1"/>
      <c r="K40" s="20">
        <f t="shared" si="3"/>
        <v>0</v>
      </c>
      <c r="L40" s="20">
        <v>0</v>
      </c>
      <c r="M40" s="20">
        <f t="shared" si="4"/>
        <v>0</v>
      </c>
      <c r="N40" s="22" t="str">
        <f t="shared" si="5"/>
        <v> </v>
      </c>
      <c r="O40" s="1" t="s">
        <v>138</v>
      </c>
      <c r="P40" s="1"/>
      <c r="Q40" s="21">
        <v>0</v>
      </c>
      <c r="R40" s="21">
        <v>0</v>
      </c>
      <c r="S40" s="20">
        <v>0</v>
      </c>
      <c r="T40" s="20">
        <f t="shared" si="6"/>
        <v>0</v>
      </c>
      <c r="U40" s="20">
        <f t="shared" si="7"/>
        <v>0</v>
      </c>
      <c r="V40" s="20">
        <v>0</v>
      </c>
      <c r="W40" s="20">
        <f t="shared" si="8"/>
        <v>0</v>
      </c>
      <c r="X40" s="22" t="str">
        <f t="shared" si="9"/>
        <v> </v>
      </c>
      <c r="Y40" s="1"/>
      <c r="Z40" s="20">
        <f t="shared" si="10"/>
        <v>0</v>
      </c>
      <c r="AA40" s="20">
        <v>0</v>
      </c>
      <c r="AB40" s="20">
        <f t="shared" si="11"/>
        <v>0</v>
      </c>
      <c r="AC40" s="22" t="str">
        <f t="shared" si="12"/>
        <v> </v>
      </c>
      <c r="AD40" s="1" t="s">
        <v>138</v>
      </c>
      <c r="AE40" s="1"/>
      <c r="AF40" s="23">
        <v>0</v>
      </c>
      <c r="AG40" s="24">
        <v>0</v>
      </c>
      <c r="AH40" s="24">
        <v>0</v>
      </c>
      <c r="AI40" s="20">
        <f t="shared" si="13"/>
        <v>0</v>
      </c>
      <c r="AJ40" s="20">
        <f t="shared" si="14"/>
        <v>0</v>
      </c>
      <c r="AK40" s="20">
        <v>0</v>
      </c>
      <c r="AL40" s="20">
        <f t="shared" si="15"/>
        <v>0</v>
      </c>
      <c r="AM40" s="22" t="str">
        <f t="shared" si="16"/>
        <v> </v>
      </c>
      <c r="AN40" s="1"/>
      <c r="AO40" s="20">
        <f t="shared" si="17"/>
        <v>0</v>
      </c>
      <c r="AP40" s="20">
        <v>0</v>
      </c>
      <c r="AQ40" s="20">
        <f t="shared" si="18"/>
        <v>0</v>
      </c>
      <c r="AR40" s="22" t="str">
        <f t="shared" si="19"/>
        <v> </v>
      </c>
      <c r="AS40" s="1" t="s">
        <v>138</v>
      </c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5">
      <c r="A41" s="1" t="s">
        <v>29</v>
      </c>
      <c r="B41" s="19">
        <v>85430.51999999999</v>
      </c>
      <c r="C41" s="19">
        <v>25155.36</v>
      </c>
      <c r="D41" s="20">
        <v>45430.52</v>
      </c>
      <c r="E41" s="21">
        <v>52134.94</v>
      </c>
      <c r="F41" s="20">
        <f t="shared" si="0"/>
        <v>117290.29999999999</v>
      </c>
      <c r="G41" s="20">
        <v>128440.02</v>
      </c>
      <c r="H41" s="20">
        <f t="shared" si="1"/>
        <v>-11149.720000000016</v>
      </c>
      <c r="I41" s="22">
        <f t="shared" si="2"/>
        <v>-0.08680876879340271</v>
      </c>
      <c r="J41" s="1"/>
      <c r="K41" s="20">
        <f t="shared" si="3"/>
        <v>110585.87999999999</v>
      </c>
      <c r="L41" s="20">
        <v>127017.09</v>
      </c>
      <c r="M41" s="20">
        <f t="shared" si="4"/>
        <v>-16431.210000000006</v>
      </c>
      <c r="N41" s="22">
        <f t="shared" si="5"/>
        <v>-0.1293621984254245</v>
      </c>
      <c r="O41" s="1" t="s">
        <v>138</v>
      </c>
      <c r="P41" s="1"/>
      <c r="Q41" s="21">
        <v>72169.49</v>
      </c>
      <c r="R41" s="21">
        <v>13250.56</v>
      </c>
      <c r="S41" s="20">
        <v>44169.490000000005</v>
      </c>
      <c r="T41" s="20">
        <f t="shared" si="6"/>
        <v>45430.52</v>
      </c>
      <c r="U41" s="20">
        <f t="shared" si="7"/>
        <v>86681.07999999999</v>
      </c>
      <c r="V41" s="20">
        <v>109879.01999999999</v>
      </c>
      <c r="W41" s="20">
        <f t="shared" si="8"/>
        <v>-23197.940000000002</v>
      </c>
      <c r="X41" s="22">
        <f t="shared" si="9"/>
        <v>-0.21112256006651686</v>
      </c>
      <c r="Y41" s="1"/>
      <c r="Z41" s="20">
        <f t="shared" si="10"/>
        <v>85420.05</v>
      </c>
      <c r="AA41" s="20">
        <v>106717.65</v>
      </c>
      <c r="AB41" s="20">
        <f t="shared" si="11"/>
        <v>-21297.59999999999</v>
      </c>
      <c r="AC41" s="22">
        <f t="shared" si="12"/>
        <v>-0.1995696119620325</v>
      </c>
      <c r="AD41" s="1" t="s">
        <v>138</v>
      </c>
      <c r="AE41" s="1"/>
      <c r="AF41" s="23">
        <v>53035.48000000001</v>
      </c>
      <c r="AG41" s="24">
        <v>116607.85</v>
      </c>
      <c r="AH41" s="24">
        <v>44035.48</v>
      </c>
      <c r="AI41" s="20">
        <f t="shared" si="13"/>
        <v>44169.490000000005</v>
      </c>
      <c r="AJ41" s="20">
        <f t="shared" si="14"/>
        <v>169777.34000000003</v>
      </c>
      <c r="AK41" s="20">
        <v>93858.95000000001</v>
      </c>
      <c r="AL41" s="20">
        <f t="shared" si="15"/>
        <v>75918.39000000001</v>
      </c>
      <c r="AM41" s="22">
        <f t="shared" si="16"/>
        <v>0.8088561612930893</v>
      </c>
      <c r="AN41" s="1"/>
      <c r="AO41" s="20">
        <f t="shared" si="17"/>
        <v>169643.33000000002</v>
      </c>
      <c r="AP41" s="20">
        <v>83734.36000000002</v>
      </c>
      <c r="AQ41" s="20">
        <f t="shared" si="18"/>
        <v>85908.97</v>
      </c>
      <c r="AR41" s="22">
        <f t="shared" si="19"/>
        <v>1.0259703424018527</v>
      </c>
      <c r="AS41" s="1" t="s">
        <v>138</v>
      </c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5">
      <c r="A42" s="1" t="s">
        <v>30</v>
      </c>
      <c r="B42" s="19">
        <v>0</v>
      </c>
      <c r="C42" s="19">
        <v>0</v>
      </c>
      <c r="D42" s="20">
        <v>0</v>
      </c>
      <c r="E42" s="21">
        <v>0</v>
      </c>
      <c r="F42" s="20">
        <f t="shared" si="0"/>
        <v>0</v>
      </c>
      <c r="G42" s="20">
        <v>0</v>
      </c>
      <c r="H42" s="20">
        <f t="shared" si="1"/>
        <v>0</v>
      </c>
      <c r="I42" s="22" t="str">
        <f t="shared" si="2"/>
        <v> </v>
      </c>
      <c r="J42" s="1"/>
      <c r="K42" s="20">
        <f t="shared" si="3"/>
        <v>0</v>
      </c>
      <c r="L42" s="20">
        <v>0</v>
      </c>
      <c r="M42" s="20">
        <f t="shared" si="4"/>
        <v>0</v>
      </c>
      <c r="N42" s="22" t="str">
        <f t="shared" si="5"/>
        <v> </v>
      </c>
      <c r="O42" s="1" t="s">
        <v>138</v>
      </c>
      <c r="P42" s="1"/>
      <c r="Q42" s="21">
        <v>0</v>
      </c>
      <c r="R42" s="21">
        <v>0</v>
      </c>
      <c r="S42" s="20">
        <v>0</v>
      </c>
      <c r="T42" s="20">
        <f t="shared" si="6"/>
        <v>0</v>
      </c>
      <c r="U42" s="20">
        <f t="shared" si="7"/>
        <v>0</v>
      </c>
      <c r="V42" s="20">
        <v>0</v>
      </c>
      <c r="W42" s="20">
        <f t="shared" si="8"/>
        <v>0</v>
      </c>
      <c r="X42" s="22" t="str">
        <f t="shared" si="9"/>
        <v> </v>
      </c>
      <c r="Y42" s="1"/>
      <c r="Z42" s="20">
        <f t="shared" si="10"/>
        <v>0</v>
      </c>
      <c r="AA42" s="20">
        <v>0</v>
      </c>
      <c r="AB42" s="20">
        <f t="shared" si="11"/>
        <v>0</v>
      </c>
      <c r="AC42" s="22" t="str">
        <f t="shared" si="12"/>
        <v> </v>
      </c>
      <c r="AD42" s="1" t="s">
        <v>138</v>
      </c>
      <c r="AE42" s="1"/>
      <c r="AF42" s="23">
        <v>0</v>
      </c>
      <c r="AG42" s="24">
        <v>308.96</v>
      </c>
      <c r="AH42" s="24">
        <v>0</v>
      </c>
      <c r="AI42" s="20">
        <f t="shared" si="13"/>
        <v>0</v>
      </c>
      <c r="AJ42" s="20">
        <f t="shared" si="14"/>
        <v>308.96</v>
      </c>
      <c r="AK42" s="20">
        <v>3214.03</v>
      </c>
      <c r="AL42" s="20">
        <f t="shared" si="15"/>
        <v>-2905.07</v>
      </c>
      <c r="AM42" s="22">
        <f t="shared" si="16"/>
        <v>-0.9038714635519892</v>
      </c>
      <c r="AN42" s="1"/>
      <c r="AO42" s="20">
        <f t="shared" si="17"/>
        <v>308.96</v>
      </c>
      <c r="AP42" s="20">
        <v>3214.03</v>
      </c>
      <c r="AQ42" s="20">
        <f t="shared" si="18"/>
        <v>-2905.07</v>
      </c>
      <c r="AR42" s="22">
        <f t="shared" si="19"/>
        <v>-0.9038714635519892</v>
      </c>
      <c r="AS42" s="1" t="s">
        <v>138</v>
      </c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5">
      <c r="A43" s="1" t="s">
        <v>31</v>
      </c>
      <c r="B43" s="19">
        <v>293149.27</v>
      </c>
      <c r="C43" s="19">
        <v>65314.55</v>
      </c>
      <c r="D43" s="20">
        <v>158149.27000000002</v>
      </c>
      <c r="E43" s="21">
        <v>180235.15000000002</v>
      </c>
      <c r="F43" s="20">
        <f t="shared" si="0"/>
        <v>380549.7</v>
      </c>
      <c r="G43" s="20">
        <v>359348.86</v>
      </c>
      <c r="H43" s="20">
        <f t="shared" si="1"/>
        <v>21200.840000000026</v>
      </c>
      <c r="I43" s="22">
        <f t="shared" si="2"/>
        <v>0.05899793309487622</v>
      </c>
      <c r="J43" s="1"/>
      <c r="K43" s="20">
        <f t="shared" si="3"/>
        <v>358463.82</v>
      </c>
      <c r="L43" s="20">
        <v>354822.84</v>
      </c>
      <c r="M43" s="20">
        <f t="shared" si="4"/>
        <v>3640.9799999999814</v>
      </c>
      <c r="N43" s="22">
        <f t="shared" si="5"/>
        <v>0.010261402563600308</v>
      </c>
      <c r="O43" s="1" t="s">
        <v>138</v>
      </c>
      <c r="P43" s="1"/>
      <c r="Q43" s="21">
        <v>247031.26</v>
      </c>
      <c r="R43" s="21">
        <v>42514.01</v>
      </c>
      <c r="S43" s="20">
        <v>151031.26</v>
      </c>
      <c r="T43" s="20">
        <f t="shared" si="6"/>
        <v>158149.27000000002</v>
      </c>
      <c r="U43" s="20">
        <f t="shared" si="7"/>
        <v>296663.28</v>
      </c>
      <c r="V43" s="20">
        <v>310715.6</v>
      </c>
      <c r="W43" s="20">
        <f t="shared" si="8"/>
        <v>-14052.319999999949</v>
      </c>
      <c r="X43" s="22">
        <f t="shared" si="9"/>
        <v>-0.04522566617189461</v>
      </c>
      <c r="Y43" s="1"/>
      <c r="Z43" s="20">
        <f t="shared" si="10"/>
        <v>289545.27</v>
      </c>
      <c r="AA43" s="20">
        <v>299327.62</v>
      </c>
      <c r="AB43" s="20">
        <f t="shared" si="11"/>
        <v>-9782.349999999977</v>
      </c>
      <c r="AC43" s="22">
        <f t="shared" si="12"/>
        <v>-0.03268108034935091</v>
      </c>
      <c r="AD43" s="1" t="s">
        <v>138</v>
      </c>
      <c r="AE43" s="1"/>
      <c r="AF43" s="23">
        <v>191731.79</v>
      </c>
      <c r="AG43" s="24">
        <v>206743.07</v>
      </c>
      <c r="AH43" s="24">
        <v>145731.79</v>
      </c>
      <c r="AI43" s="20">
        <f t="shared" si="13"/>
        <v>151031.26</v>
      </c>
      <c r="AJ43" s="20">
        <f t="shared" si="14"/>
        <v>403774.32999999996</v>
      </c>
      <c r="AK43" s="20">
        <v>351836.20999999996</v>
      </c>
      <c r="AL43" s="20">
        <f t="shared" si="15"/>
        <v>51938.119999999995</v>
      </c>
      <c r="AM43" s="22">
        <f t="shared" si="16"/>
        <v>0.14762016678158285</v>
      </c>
      <c r="AN43" s="1"/>
      <c r="AO43" s="20">
        <f t="shared" si="17"/>
        <v>398474.86</v>
      </c>
      <c r="AP43" s="20">
        <v>342114.45999999996</v>
      </c>
      <c r="AQ43" s="20">
        <f t="shared" si="18"/>
        <v>56360.40000000002</v>
      </c>
      <c r="AR43" s="22">
        <f t="shared" si="19"/>
        <v>0.1647413558608426</v>
      </c>
      <c r="AS43" s="1" t="s">
        <v>138</v>
      </c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5">
      <c r="A44" s="1" t="s">
        <v>32</v>
      </c>
      <c r="B44" s="19">
        <v>301372.67</v>
      </c>
      <c r="C44" s="19">
        <v>59670.35</v>
      </c>
      <c r="D44" s="20">
        <v>159372.66999999998</v>
      </c>
      <c r="E44" s="21">
        <v>183113.93000000002</v>
      </c>
      <c r="F44" s="20">
        <f t="shared" si="0"/>
        <v>384784.28</v>
      </c>
      <c r="G44" s="20">
        <v>355434.18</v>
      </c>
      <c r="H44" s="20">
        <f t="shared" si="1"/>
        <v>29350.100000000035</v>
      </c>
      <c r="I44" s="22">
        <f t="shared" si="2"/>
        <v>0.08257534489226681</v>
      </c>
      <c r="J44" s="1"/>
      <c r="K44" s="20">
        <f t="shared" si="3"/>
        <v>361043.01999999996</v>
      </c>
      <c r="L44" s="20">
        <v>351482.55</v>
      </c>
      <c r="M44" s="20">
        <f t="shared" si="4"/>
        <v>9560.469999999972</v>
      </c>
      <c r="N44" s="22">
        <f t="shared" si="5"/>
        <v>0.027200411514028078</v>
      </c>
      <c r="O44" s="1" t="s">
        <v>138</v>
      </c>
      <c r="P44" s="1"/>
      <c r="Q44" s="21">
        <v>255431.79000000004</v>
      </c>
      <c r="R44" s="21">
        <v>35223.69</v>
      </c>
      <c r="S44" s="20">
        <v>155431.79000000004</v>
      </c>
      <c r="T44" s="20">
        <f t="shared" si="6"/>
        <v>159372.66999999998</v>
      </c>
      <c r="U44" s="20">
        <f t="shared" si="7"/>
        <v>294596.36</v>
      </c>
      <c r="V44" s="20">
        <v>295393.17000000004</v>
      </c>
      <c r="W44" s="20">
        <f t="shared" si="8"/>
        <v>-796.8100000000559</v>
      </c>
      <c r="X44" s="22">
        <f t="shared" si="9"/>
        <v>-0.00269745573331992</v>
      </c>
      <c r="Y44" s="1"/>
      <c r="Z44" s="20">
        <f t="shared" si="10"/>
        <v>290655.48000000004</v>
      </c>
      <c r="AA44" s="20">
        <v>286664.56</v>
      </c>
      <c r="AB44" s="20">
        <f t="shared" si="11"/>
        <v>3990.920000000042</v>
      </c>
      <c r="AC44" s="22">
        <f t="shared" si="12"/>
        <v>0.013921916263384793</v>
      </c>
      <c r="AD44" s="1" t="s">
        <v>138</v>
      </c>
      <c r="AE44" s="1"/>
      <c r="AF44" s="23">
        <v>195966.65</v>
      </c>
      <c r="AG44" s="24">
        <v>144661.54</v>
      </c>
      <c r="AH44" s="24">
        <v>160966.65</v>
      </c>
      <c r="AI44" s="20">
        <f t="shared" si="13"/>
        <v>155431.79000000004</v>
      </c>
      <c r="AJ44" s="20">
        <f t="shared" si="14"/>
        <v>335093.3300000001</v>
      </c>
      <c r="AK44" s="20">
        <v>383578.64</v>
      </c>
      <c r="AL44" s="20">
        <f t="shared" si="15"/>
        <v>-48485.30999999994</v>
      </c>
      <c r="AM44" s="22">
        <f t="shared" si="16"/>
        <v>-0.12640252856624112</v>
      </c>
      <c r="AN44" s="1"/>
      <c r="AO44" s="20">
        <f t="shared" si="17"/>
        <v>340628.19</v>
      </c>
      <c r="AP44" s="20">
        <v>390680.53</v>
      </c>
      <c r="AQ44" s="20">
        <f t="shared" si="18"/>
        <v>-50052.340000000026</v>
      </c>
      <c r="AR44" s="22">
        <f t="shared" si="19"/>
        <v>-0.12811577787098838</v>
      </c>
      <c r="AS44" s="1" t="s">
        <v>138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">
      <c r="A45" s="1" t="s">
        <v>33</v>
      </c>
      <c r="B45" s="19">
        <v>0</v>
      </c>
      <c r="C45" s="19">
        <v>0</v>
      </c>
      <c r="D45" s="20">
        <v>0</v>
      </c>
      <c r="E45" s="21">
        <v>0</v>
      </c>
      <c r="F45" s="20">
        <f t="shared" si="0"/>
        <v>0</v>
      </c>
      <c r="G45" s="20">
        <v>0</v>
      </c>
      <c r="H45" s="20">
        <f t="shared" si="1"/>
        <v>0</v>
      </c>
      <c r="I45" s="22" t="str">
        <f aca="true" t="shared" si="20" ref="I45:I76">IF(ISERR(+F45/G45-1)," ",+F45/G45-1)</f>
        <v> </v>
      </c>
      <c r="J45" s="1"/>
      <c r="K45" s="20">
        <f t="shared" si="3"/>
        <v>0</v>
      </c>
      <c r="L45" s="20">
        <v>0</v>
      </c>
      <c r="M45" s="20">
        <f t="shared" si="4"/>
        <v>0</v>
      </c>
      <c r="N45" s="22" t="str">
        <f aca="true" t="shared" si="21" ref="N45:N76">IF(ISERR(+K45/L45-1)," ",+K45/L45-1)</f>
        <v> </v>
      </c>
      <c r="O45" s="1" t="s">
        <v>138</v>
      </c>
      <c r="P45" s="1"/>
      <c r="Q45" s="21">
        <v>0</v>
      </c>
      <c r="R45" s="21">
        <v>0</v>
      </c>
      <c r="S45" s="20">
        <v>0</v>
      </c>
      <c r="T45" s="20">
        <f aca="true" t="shared" si="22" ref="T45:T76">D45</f>
        <v>0</v>
      </c>
      <c r="U45" s="20">
        <f t="shared" si="7"/>
        <v>0</v>
      </c>
      <c r="V45" s="20">
        <v>0</v>
      </c>
      <c r="W45" s="20">
        <f t="shared" si="8"/>
        <v>0</v>
      </c>
      <c r="X45" s="22" t="str">
        <f aca="true" t="shared" si="23" ref="X45:X76">IF(ISERR(+U45/V45-1)," ",+U45/V45-1)</f>
        <v> </v>
      </c>
      <c r="Y45" s="1"/>
      <c r="Z45" s="20">
        <f t="shared" si="10"/>
        <v>0</v>
      </c>
      <c r="AA45" s="20">
        <v>0</v>
      </c>
      <c r="AB45" s="20">
        <f t="shared" si="11"/>
        <v>0</v>
      </c>
      <c r="AC45" s="22" t="str">
        <f aca="true" t="shared" si="24" ref="AC45:AC76">IF(ISERR(+Z45/AA45-1)," ",+Z45/AA45-1)</f>
        <v> </v>
      </c>
      <c r="AD45" s="1" t="s">
        <v>138</v>
      </c>
      <c r="AE45" s="1"/>
      <c r="AF45" s="23">
        <v>0</v>
      </c>
      <c r="AG45" s="24">
        <v>0</v>
      </c>
      <c r="AH45" s="24">
        <v>0</v>
      </c>
      <c r="AI45" s="20">
        <f t="shared" si="13"/>
        <v>0</v>
      </c>
      <c r="AJ45" s="20">
        <f t="shared" si="14"/>
        <v>0</v>
      </c>
      <c r="AK45" s="20">
        <v>0</v>
      </c>
      <c r="AL45" s="20">
        <f t="shared" si="15"/>
        <v>0</v>
      </c>
      <c r="AM45" s="22" t="str">
        <f aca="true" t="shared" si="25" ref="AM45:AM76">IF(ISERR(+AJ45/AK45-1)," ",+AJ45/AK45-1)</f>
        <v> </v>
      </c>
      <c r="AN45" s="1"/>
      <c r="AO45" s="20">
        <f t="shared" si="17"/>
        <v>0</v>
      </c>
      <c r="AP45" s="20">
        <v>0</v>
      </c>
      <c r="AQ45" s="20">
        <f t="shared" si="18"/>
        <v>0</v>
      </c>
      <c r="AR45" s="22" t="str">
        <f aca="true" t="shared" si="26" ref="AR45:AR76">IF(ISERR(+AO45/AP45-1)," ",+AO45/AP45-1)</f>
        <v> </v>
      </c>
      <c r="AS45" s="1" t="s">
        <v>138</v>
      </c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5">
      <c r="A46" s="1" t="s">
        <v>34</v>
      </c>
      <c r="B46" s="19">
        <v>746953.23</v>
      </c>
      <c r="C46" s="19">
        <v>181256.34</v>
      </c>
      <c r="D46" s="20">
        <v>398953.23000000004</v>
      </c>
      <c r="E46" s="21">
        <v>456373.80999999994</v>
      </c>
      <c r="F46" s="20">
        <f t="shared" si="0"/>
        <v>985630.1499999998</v>
      </c>
      <c r="G46" s="20">
        <v>847923.5</v>
      </c>
      <c r="H46" s="20">
        <f t="shared" si="1"/>
        <v>137706.6499999998</v>
      </c>
      <c r="I46" s="22">
        <f t="shared" si="20"/>
        <v>0.16240456833664796</v>
      </c>
      <c r="J46" s="1"/>
      <c r="K46" s="20">
        <f t="shared" si="3"/>
        <v>928209.57</v>
      </c>
      <c r="L46" s="20">
        <v>837753.1</v>
      </c>
      <c r="M46" s="20">
        <f t="shared" si="4"/>
        <v>90456.46999999997</v>
      </c>
      <c r="N46" s="22">
        <f t="shared" si="21"/>
        <v>0.10797509433268582</v>
      </c>
      <c r="O46" s="1" t="s">
        <v>138</v>
      </c>
      <c r="P46" s="1"/>
      <c r="Q46" s="21">
        <v>629711.37</v>
      </c>
      <c r="R46" s="21">
        <v>99052.76</v>
      </c>
      <c r="S46" s="20">
        <v>384711.37</v>
      </c>
      <c r="T46" s="20">
        <f t="shared" si="22"/>
        <v>398953.23000000004</v>
      </c>
      <c r="U46" s="20">
        <f t="shared" si="7"/>
        <v>743005.99</v>
      </c>
      <c r="V46" s="20">
        <v>716852.6299999999</v>
      </c>
      <c r="W46" s="20">
        <f t="shared" si="8"/>
        <v>26153.360000000102</v>
      </c>
      <c r="X46" s="22">
        <f t="shared" si="23"/>
        <v>0.03648359356650488</v>
      </c>
      <c r="Y46" s="1"/>
      <c r="Z46" s="20">
        <f t="shared" si="10"/>
        <v>728764.13</v>
      </c>
      <c r="AA46" s="20">
        <v>692453.71</v>
      </c>
      <c r="AB46" s="20">
        <f t="shared" si="11"/>
        <v>36310.42000000004</v>
      </c>
      <c r="AC46" s="22">
        <f t="shared" si="24"/>
        <v>0.05243732465524675</v>
      </c>
      <c r="AD46" s="1" t="s">
        <v>138</v>
      </c>
      <c r="AE46" s="1"/>
      <c r="AF46" s="23">
        <v>590972.8</v>
      </c>
      <c r="AG46" s="24">
        <v>595146.09</v>
      </c>
      <c r="AH46" s="24">
        <v>422972.8</v>
      </c>
      <c r="AI46" s="20">
        <f t="shared" si="13"/>
        <v>384711.37</v>
      </c>
      <c r="AJ46" s="20">
        <f t="shared" si="14"/>
        <v>1147857.46</v>
      </c>
      <c r="AK46" s="20">
        <v>1043113.5399999998</v>
      </c>
      <c r="AL46" s="20">
        <f t="shared" si="15"/>
        <v>104743.92000000016</v>
      </c>
      <c r="AM46" s="22">
        <f t="shared" si="25"/>
        <v>0.10041468735992076</v>
      </c>
      <c r="AN46" s="1"/>
      <c r="AO46" s="20">
        <f t="shared" si="17"/>
        <v>1186118.8900000001</v>
      </c>
      <c r="AP46" s="20">
        <v>1103903.8399999999</v>
      </c>
      <c r="AQ46" s="20">
        <f t="shared" si="18"/>
        <v>82215.05000000028</v>
      </c>
      <c r="AR46" s="22">
        <f t="shared" si="26"/>
        <v>0.07447664100887663</v>
      </c>
      <c r="AS46" s="1" t="s">
        <v>138</v>
      </c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5">
      <c r="A47" s="1" t="s">
        <v>35</v>
      </c>
      <c r="B47" s="19">
        <v>0</v>
      </c>
      <c r="C47" s="19">
        <v>0</v>
      </c>
      <c r="D47" s="20">
        <v>0</v>
      </c>
      <c r="E47" s="21">
        <v>0</v>
      </c>
      <c r="F47" s="20">
        <f t="shared" si="0"/>
        <v>0</v>
      </c>
      <c r="G47" s="20">
        <v>0</v>
      </c>
      <c r="H47" s="20">
        <f t="shared" si="1"/>
        <v>0</v>
      </c>
      <c r="I47" s="22" t="str">
        <f t="shared" si="20"/>
        <v> </v>
      </c>
      <c r="J47" s="1"/>
      <c r="K47" s="20">
        <f t="shared" si="3"/>
        <v>0</v>
      </c>
      <c r="L47" s="20">
        <v>0</v>
      </c>
      <c r="M47" s="20">
        <f t="shared" si="4"/>
        <v>0</v>
      </c>
      <c r="N47" s="22" t="str">
        <f t="shared" si="21"/>
        <v> </v>
      </c>
      <c r="O47" s="1" t="s">
        <v>138</v>
      </c>
      <c r="P47" s="1"/>
      <c r="Q47" s="21">
        <v>0</v>
      </c>
      <c r="R47" s="21">
        <v>0</v>
      </c>
      <c r="S47" s="20">
        <v>0</v>
      </c>
      <c r="T47" s="20">
        <f t="shared" si="22"/>
        <v>0</v>
      </c>
      <c r="U47" s="20">
        <f t="shared" si="7"/>
        <v>0</v>
      </c>
      <c r="V47" s="20">
        <v>0</v>
      </c>
      <c r="W47" s="20">
        <f t="shared" si="8"/>
        <v>0</v>
      </c>
      <c r="X47" s="22" t="str">
        <f t="shared" si="23"/>
        <v> </v>
      </c>
      <c r="Y47" s="1"/>
      <c r="Z47" s="20">
        <f t="shared" si="10"/>
        <v>0</v>
      </c>
      <c r="AA47" s="20">
        <v>0</v>
      </c>
      <c r="AB47" s="20">
        <f t="shared" si="11"/>
        <v>0</v>
      </c>
      <c r="AC47" s="22" t="str">
        <f t="shared" si="24"/>
        <v> </v>
      </c>
      <c r="AD47" s="1" t="s">
        <v>138</v>
      </c>
      <c r="AE47" s="1"/>
      <c r="AF47" s="23">
        <v>0</v>
      </c>
      <c r="AG47" s="24">
        <v>0</v>
      </c>
      <c r="AH47" s="24">
        <v>0</v>
      </c>
      <c r="AI47" s="20">
        <f t="shared" si="13"/>
        <v>0</v>
      </c>
      <c r="AJ47" s="20">
        <f t="shared" si="14"/>
        <v>0</v>
      </c>
      <c r="AK47" s="20">
        <v>148.07</v>
      </c>
      <c r="AL47" s="20">
        <f t="shared" si="15"/>
        <v>-148.07</v>
      </c>
      <c r="AM47" s="22">
        <f t="shared" si="25"/>
        <v>-1</v>
      </c>
      <c r="AN47" s="1"/>
      <c r="AO47" s="20">
        <f t="shared" si="17"/>
        <v>0</v>
      </c>
      <c r="AP47" s="20">
        <v>148.07</v>
      </c>
      <c r="AQ47" s="20">
        <f t="shared" si="18"/>
        <v>-148.07</v>
      </c>
      <c r="AR47" s="22">
        <f t="shared" si="26"/>
        <v>-1</v>
      </c>
      <c r="AS47" s="1" t="s">
        <v>138</v>
      </c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">
      <c r="A48" s="1" t="s">
        <v>36</v>
      </c>
      <c r="B48" s="19">
        <v>46418.08</v>
      </c>
      <c r="C48" s="19">
        <v>8311.41</v>
      </c>
      <c r="D48" s="20">
        <v>24418.08</v>
      </c>
      <c r="E48" s="21">
        <v>28093.469999999998</v>
      </c>
      <c r="F48" s="20">
        <f t="shared" si="0"/>
        <v>58404.880000000005</v>
      </c>
      <c r="G48" s="20">
        <v>50201.65</v>
      </c>
      <c r="H48" s="20">
        <f t="shared" si="1"/>
        <v>8203.230000000003</v>
      </c>
      <c r="I48" s="22">
        <f t="shared" si="20"/>
        <v>0.1634055852745877</v>
      </c>
      <c r="J48" s="1"/>
      <c r="K48" s="20">
        <f t="shared" si="3"/>
        <v>54729.490000000005</v>
      </c>
      <c r="L48" s="20">
        <v>49632.98</v>
      </c>
      <c r="M48" s="20">
        <f t="shared" si="4"/>
        <v>5096.510000000002</v>
      </c>
      <c r="N48" s="22">
        <f t="shared" si="21"/>
        <v>0.10268394120199908</v>
      </c>
      <c r="O48" s="1" t="s">
        <v>138</v>
      </c>
      <c r="P48" s="1"/>
      <c r="Q48" s="21">
        <v>38896.81</v>
      </c>
      <c r="R48" s="21">
        <v>5210.1</v>
      </c>
      <c r="S48" s="20">
        <v>23896.81</v>
      </c>
      <c r="T48" s="20">
        <f t="shared" si="22"/>
        <v>24418.08</v>
      </c>
      <c r="U48" s="20">
        <f t="shared" si="7"/>
        <v>44628.17999999999</v>
      </c>
      <c r="V48" s="20">
        <v>42811.31</v>
      </c>
      <c r="W48" s="20">
        <f t="shared" si="8"/>
        <v>1816.8699999999953</v>
      </c>
      <c r="X48" s="22">
        <f t="shared" si="23"/>
        <v>0.04243901903492309</v>
      </c>
      <c r="Y48" s="1"/>
      <c r="Z48" s="20">
        <f t="shared" si="10"/>
        <v>44106.909999999996</v>
      </c>
      <c r="AA48" s="20">
        <v>41599.55</v>
      </c>
      <c r="AB48" s="20">
        <f t="shared" si="11"/>
        <v>2507.3599999999933</v>
      </c>
      <c r="AC48" s="22">
        <f t="shared" si="24"/>
        <v>0.06027372892254834</v>
      </c>
      <c r="AD48" s="1" t="s">
        <v>138</v>
      </c>
      <c r="AE48" s="1"/>
      <c r="AF48" s="23">
        <v>15596.210000000003</v>
      </c>
      <c r="AG48" s="24">
        <v>29706.76</v>
      </c>
      <c r="AH48" s="24">
        <v>20596.21</v>
      </c>
      <c r="AI48" s="20">
        <f t="shared" si="13"/>
        <v>23896.81</v>
      </c>
      <c r="AJ48" s="20">
        <f t="shared" si="14"/>
        <v>48603.57000000001</v>
      </c>
      <c r="AK48" s="20">
        <v>72544.25</v>
      </c>
      <c r="AL48" s="20">
        <f t="shared" si="15"/>
        <v>-23940.679999999993</v>
      </c>
      <c r="AM48" s="22">
        <f t="shared" si="25"/>
        <v>-0.3300148530035115</v>
      </c>
      <c r="AN48" s="1"/>
      <c r="AO48" s="20">
        <f t="shared" si="17"/>
        <v>45302.97</v>
      </c>
      <c r="AP48" s="20">
        <v>68098.23</v>
      </c>
      <c r="AQ48" s="20">
        <f t="shared" si="18"/>
        <v>-22795.259999999995</v>
      </c>
      <c r="AR48" s="22">
        <f t="shared" si="26"/>
        <v>-0.3347408589033811</v>
      </c>
      <c r="AS48" s="1" t="s">
        <v>138</v>
      </c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">
      <c r="A49" s="1" t="s">
        <v>37</v>
      </c>
      <c r="B49" s="19">
        <v>0</v>
      </c>
      <c r="C49" s="19">
        <v>0</v>
      </c>
      <c r="D49" s="20">
        <v>0</v>
      </c>
      <c r="E49" s="21">
        <v>0</v>
      </c>
      <c r="F49" s="20">
        <f t="shared" si="0"/>
        <v>0</v>
      </c>
      <c r="G49" s="20">
        <v>0</v>
      </c>
      <c r="H49" s="20">
        <f t="shared" si="1"/>
        <v>0</v>
      </c>
      <c r="I49" s="22" t="str">
        <f t="shared" si="20"/>
        <v> </v>
      </c>
      <c r="J49" s="1"/>
      <c r="K49" s="20">
        <f t="shared" si="3"/>
        <v>0</v>
      </c>
      <c r="L49" s="20">
        <v>0</v>
      </c>
      <c r="M49" s="20">
        <f t="shared" si="4"/>
        <v>0</v>
      </c>
      <c r="N49" s="22" t="str">
        <f t="shared" si="21"/>
        <v> </v>
      </c>
      <c r="O49" s="1" t="s">
        <v>138</v>
      </c>
      <c r="P49" s="1"/>
      <c r="Q49" s="21">
        <v>0</v>
      </c>
      <c r="R49" s="21">
        <v>0</v>
      </c>
      <c r="S49" s="20">
        <v>0</v>
      </c>
      <c r="T49" s="20">
        <f t="shared" si="22"/>
        <v>0</v>
      </c>
      <c r="U49" s="20">
        <f t="shared" si="7"/>
        <v>0</v>
      </c>
      <c r="V49" s="20">
        <v>0</v>
      </c>
      <c r="W49" s="20">
        <f t="shared" si="8"/>
        <v>0</v>
      </c>
      <c r="X49" s="22" t="str">
        <f t="shared" si="23"/>
        <v> </v>
      </c>
      <c r="Y49" s="1"/>
      <c r="Z49" s="20">
        <f t="shared" si="10"/>
        <v>0</v>
      </c>
      <c r="AA49" s="20">
        <v>0</v>
      </c>
      <c r="AB49" s="20">
        <f t="shared" si="11"/>
        <v>0</v>
      </c>
      <c r="AC49" s="22" t="str">
        <f t="shared" si="24"/>
        <v> </v>
      </c>
      <c r="AD49" s="1" t="s">
        <v>138</v>
      </c>
      <c r="AE49" s="1"/>
      <c r="AF49" s="23">
        <v>0</v>
      </c>
      <c r="AG49" s="24">
        <v>0</v>
      </c>
      <c r="AH49" s="24">
        <v>0</v>
      </c>
      <c r="AI49" s="20">
        <f t="shared" si="13"/>
        <v>0</v>
      </c>
      <c r="AJ49" s="20">
        <f t="shared" si="14"/>
        <v>0</v>
      </c>
      <c r="AK49" s="20">
        <v>0</v>
      </c>
      <c r="AL49" s="20">
        <f t="shared" si="15"/>
        <v>0</v>
      </c>
      <c r="AM49" s="22" t="str">
        <f t="shared" si="25"/>
        <v> </v>
      </c>
      <c r="AN49" s="1"/>
      <c r="AO49" s="20">
        <f t="shared" si="17"/>
        <v>0</v>
      </c>
      <c r="AP49" s="20">
        <v>0</v>
      </c>
      <c r="AQ49" s="20">
        <f t="shared" si="18"/>
        <v>0</v>
      </c>
      <c r="AR49" s="22" t="str">
        <f t="shared" si="26"/>
        <v> </v>
      </c>
      <c r="AS49" s="1" t="s">
        <v>138</v>
      </c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">
      <c r="A50" s="1" t="s">
        <v>38</v>
      </c>
      <c r="B50" s="19">
        <v>435901.95999999996</v>
      </c>
      <c r="C50" s="19">
        <v>93597.5</v>
      </c>
      <c r="D50" s="20">
        <v>234901.96</v>
      </c>
      <c r="E50" s="21">
        <v>267795.37</v>
      </c>
      <c r="F50" s="20">
        <f t="shared" si="0"/>
        <v>562392.87</v>
      </c>
      <c r="G50" s="20">
        <v>533542.2</v>
      </c>
      <c r="H50" s="20">
        <f t="shared" si="1"/>
        <v>28850.670000000042</v>
      </c>
      <c r="I50" s="22">
        <f t="shared" si="20"/>
        <v>0.05407382958648821</v>
      </c>
      <c r="J50" s="1"/>
      <c r="K50" s="20">
        <f t="shared" si="3"/>
        <v>529499.46</v>
      </c>
      <c r="L50" s="20">
        <v>526736.38</v>
      </c>
      <c r="M50" s="20">
        <f t="shared" si="4"/>
        <v>2763.079999999958</v>
      </c>
      <c r="N50" s="22">
        <f t="shared" si="21"/>
        <v>0.00524566007762739</v>
      </c>
      <c r="O50" s="1" t="s">
        <v>138</v>
      </c>
      <c r="P50" s="1"/>
      <c r="Q50" s="21">
        <v>368522.92000000004</v>
      </c>
      <c r="R50" s="21">
        <v>57213.17</v>
      </c>
      <c r="S50" s="20">
        <v>224522.92</v>
      </c>
      <c r="T50" s="20">
        <f t="shared" si="22"/>
        <v>234901.96</v>
      </c>
      <c r="U50" s="20">
        <f t="shared" si="7"/>
        <v>436115.13</v>
      </c>
      <c r="V50" s="20">
        <v>439717.22</v>
      </c>
      <c r="W50" s="20">
        <f t="shared" si="8"/>
        <v>-3602.0899999999674</v>
      </c>
      <c r="X50" s="22">
        <f t="shared" si="23"/>
        <v>-0.008191832923895914</v>
      </c>
      <c r="Y50" s="1"/>
      <c r="Z50" s="20">
        <f t="shared" si="10"/>
        <v>425736.09</v>
      </c>
      <c r="AA50" s="20">
        <v>421596.17</v>
      </c>
      <c r="AB50" s="20">
        <f t="shared" si="11"/>
        <v>4139.920000000042</v>
      </c>
      <c r="AC50" s="22">
        <f t="shared" si="24"/>
        <v>0.009819633797906846</v>
      </c>
      <c r="AD50" s="1" t="s">
        <v>138</v>
      </c>
      <c r="AE50" s="1"/>
      <c r="AF50" s="23">
        <v>346987.07</v>
      </c>
      <c r="AG50" s="24">
        <v>244351.14</v>
      </c>
      <c r="AH50" s="24">
        <v>234987.07</v>
      </c>
      <c r="AI50" s="20">
        <f t="shared" si="13"/>
        <v>224522.92</v>
      </c>
      <c r="AJ50" s="20">
        <f t="shared" si="14"/>
        <v>580874.0599999999</v>
      </c>
      <c r="AK50" s="20">
        <v>689230.53</v>
      </c>
      <c r="AL50" s="20">
        <f t="shared" si="15"/>
        <v>-108356.47000000009</v>
      </c>
      <c r="AM50" s="22">
        <f t="shared" si="25"/>
        <v>-0.15721368291680304</v>
      </c>
      <c r="AN50" s="1"/>
      <c r="AO50" s="20">
        <f t="shared" si="17"/>
        <v>591338.21</v>
      </c>
      <c r="AP50" s="20">
        <v>700486.62</v>
      </c>
      <c r="AQ50" s="20">
        <f t="shared" si="18"/>
        <v>-109148.41000000003</v>
      </c>
      <c r="AR50" s="22">
        <f t="shared" si="26"/>
        <v>-0.15581797979239065</v>
      </c>
      <c r="AS50" s="1" t="s">
        <v>138</v>
      </c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5">
      <c r="A51" s="1" t="s">
        <v>39</v>
      </c>
      <c r="B51" s="19">
        <v>0</v>
      </c>
      <c r="C51" s="19">
        <v>0</v>
      </c>
      <c r="D51" s="20">
        <v>0</v>
      </c>
      <c r="E51" s="21">
        <v>0</v>
      </c>
      <c r="F51" s="20">
        <f t="shared" si="0"/>
        <v>0</v>
      </c>
      <c r="G51" s="20">
        <v>0</v>
      </c>
      <c r="H51" s="20">
        <f t="shared" si="1"/>
        <v>0</v>
      </c>
      <c r="I51" s="22" t="str">
        <f t="shared" si="20"/>
        <v> </v>
      </c>
      <c r="J51" s="1"/>
      <c r="K51" s="20">
        <f t="shared" si="3"/>
        <v>0</v>
      </c>
      <c r="L51" s="20">
        <v>0</v>
      </c>
      <c r="M51" s="20">
        <f t="shared" si="4"/>
        <v>0</v>
      </c>
      <c r="N51" s="22" t="str">
        <f t="shared" si="21"/>
        <v> </v>
      </c>
      <c r="O51" s="1" t="s">
        <v>138</v>
      </c>
      <c r="P51" s="1"/>
      <c r="Q51" s="21">
        <v>0</v>
      </c>
      <c r="R51" s="21">
        <v>0</v>
      </c>
      <c r="S51" s="20">
        <v>0</v>
      </c>
      <c r="T51" s="20">
        <f t="shared" si="22"/>
        <v>0</v>
      </c>
      <c r="U51" s="20">
        <f t="shared" si="7"/>
        <v>0</v>
      </c>
      <c r="V51" s="20">
        <v>0</v>
      </c>
      <c r="W51" s="20">
        <f t="shared" si="8"/>
        <v>0</v>
      </c>
      <c r="X51" s="22" t="str">
        <f t="shared" si="23"/>
        <v> </v>
      </c>
      <c r="Y51" s="1"/>
      <c r="Z51" s="20">
        <f t="shared" si="10"/>
        <v>0</v>
      </c>
      <c r="AA51" s="20">
        <v>0</v>
      </c>
      <c r="AB51" s="20">
        <f t="shared" si="11"/>
        <v>0</v>
      </c>
      <c r="AC51" s="22" t="str">
        <f t="shared" si="24"/>
        <v> </v>
      </c>
      <c r="AD51" s="1" t="s">
        <v>138</v>
      </c>
      <c r="AE51" s="1"/>
      <c r="AF51" s="23">
        <v>0</v>
      </c>
      <c r="AG51" s="24">
        <v>0</v>
      </c>
      <c r="AH51" s="24">
        <v>0</v>
      </c>
      <c r="AI51" s="20">
        <f t="shared" si="13"/>
        <v>0</v>
      </c>
      <c r="AJ51" s="20">
        <f t="shared" si="14"/>
        <v>0</v>
      </c>
      <c r="AK51" s="20">
        <v>0</v>
      </c>
      <c r="AL51" s="20">
        <f t="shared" si="15"/>
        <v>0</v>
      </c>
      <c r="AM51" s="22" t="str">
        <f t="shared" si="25"/>
        <v> </v>
      </c>
      <c r="AN51" s="1"/>
      <c r="AO51" s="20">
        <f t="shared" si="17"/>
        <v>0</v>
      </c>
      <c r="AP51" s="20">
        <v>0</v>
      </c>
      <c r="AQ51" s="20">
        <f t="shared" si="18"/>
        <v>0</v>
      </c>
      <c r="AR51" s="22" t="str">
        <f t="shared" si="26"/>
        <v> </v>
      </c>
      <c r="AS51" s="1" t="s">
        <v>138</v>
      </c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5">
      <c r="A52" s="1" t="s">
        <v>40</v>
      </c>
      <c r="B52" s="19">
        <v>37232.619999999995</v>
      </c>
      <c r="C52" s="19">
        <v>10476.72</v>
      </c>
      <c r="D52" s="20">
        <v>19232.62</v>
      </c>
      <c r="E52" s="21">
        <v>22127.5</v>
      </c>
      <c r="F52" s="20">
        <f t="shared" si="0"/>
        <v>50604.22</v>
      </c>
      <c r="G52" s="20">
        <v>43614.840000000004</v>
      </c>
      <c r="H52" s="20">
        <f t="shared" si="1"/>
        <v>6989.379999999997</v>
      </c>
      <c r="I52" s="22">
        <f t="shared" si="20"/>
        <v>0.1602523361314634</v>
      </c>
      <c r="J52" s="1"/>
      <c r="K52" s="20">
        <f t="shared" si="3"/>
        <v>47709.34</v>
      </c>
      <c r="L52" s="20">
        <v>43144.130000000005</v>
      </c>
      <c r="M52" s="20">
        <f t="shared" si="4"/>
        <v>4565.209999999992</v>
      </c>
      <c r="N52" s="22">
        <f t="shared" si="21"/>
        <v>0.10581300399382232</v>
      </c>
      <c r="O52" s="1" t="s">
        <v>138</v>
      </c>
      <c r="P52" s="1"/>
      <c r="Q52" s="21">
        <v>30822.039999999997</v>
      </c>
      <c r="R52" s="21">
        <v>6474.22</v>
      </c>
      <c r="S52" s="20">
        <v>18822.039999999997</v>
      </c>
      <c r="T52" s="20">
        <f t="shared" si="22"/>
        <v>19232.62</v>
      </c>
      <c r="U52" s="20">
        <f t="shared" si="7"/>
        <v>37706.84</v>
      </c>
      <c r="V52" s="20">
        <v>39310.630000000005</v>
      </c>
      <c r="W52" s="20">
        <f t="shared" si="8"/>
        <v>-1603.7900000000081</v>
      </c>
      <c r="X52" s="22">
        <f t="shared" si="23"/>
        <v>-0.040797870703166206</v>
      </c>
      <c r="Y52" s="1"/>
      <c r="Z52" s="20">
        <f t="shared" si="10"/>
        <v>37296.259999999995</v>
      </c>
      <c r="AA52" s="20">
        <v>38307.61</v>
      </c>
      <c r="AB52" s="20">
        <f t="shared" si="11"/>
        <v>-1011.3500000000058</v>
      </c>
      <c r="AC52" s="22">
        <f t="shared" si="24"/>
        <v>-0.026400759535768592</v>
      </c>
      <c r="AD52" s="1" t="s">
        <v>138</v>
      </c>
      <c r="AE52" s="1"/>
      <c r="AF52" s="23">
        <v>31037.77</v>
      </c>
      <c r="AG52" s="24">
        <v>37204.28</v>
      </c>
      <c r="AH52" s="24">
        <v>18037.77</v>
      </c>
      <c r="AI52" s="20">
        <f t="shared" si="13"/>
        <v>18822.039999999997</v>
      </c>
      <c r="AJ52" s="20">
        <f t="shared" si="14"/>
        <v>69026.31999999999</v>
      </c>
      <c r="AK52" s="20">
        <v>58357.89</v>
      </c>
      <c r="AL52" s="20">
        <f t="shared" si="15"/>
        <v>10668.429999999993</v>
      </c>
      <c r="AM52" s="22">
        <f t="shared" si="25"/>
        <v>0.18281041346765603</v>
      </c>
      <c r="AN52" s="1"/>
      <c r="AO52" s="20">
        <f t="shared" si="17"/>
        <v>68242.05</v>
      </c>
      <c r="AP52" s="20">
        <v>57734.67</v>
      </c>
      <c r="AQ52" s="20">
        <f t="shared" si="18"/>
        <v>10507.380000000005</v>
      </c>
      <c r="AR52" s="22">
        <f t="shared" si="26"/>
        <v>0.18199428523623684</v>
      </c>
      <c r="AS52" s="1" t="s">
        <v>138</v>
      </c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5">
      <c r="A53" s="1" t="s">
        <v>41</v>
      </c>
      <c r="B53" s="19">
        <v>498058.61</v>
      </c>
      <c r="C53" s="19">
        <v>133352.22</v>
      </c>
      <c r="D53" s="20">
        <v>268058.61</v>
      </c>
      <c r="E53" s="21">
        <v>305470.26</v>
      </c>
      <c r="F53" s="20">
        <f t="shared" si="0"/>
        <v>668822.48</v>
      </c>
      <c r="G53" s="20">
        <v>564958.98</v>
      </c>
      <c r="H53" s="20">
        <f t="shared" si="1"/>
        <v>103863.5</v>
      </c>
      <c r="I53" s="22">
        <f t="shared" si="20"/>
        <v>0.1838425508343986</v>
      </c>
      <c r="J53" s="1"/>
      <c r="K53" s="20">
        <f t="shared" si="3"/>
        <v>631410.83</v>
      </c>
      <c r="L53" s="20">
        <v>557907.09</v>
      </c>
      <c r="M53" s="20">
        <f t="shared" si="4"/>
        <v>73503.73999999999</v>
      </c>
      <c r="N53" s="22">
        <f t="shared" si="21"/>
        <v>0.13174906954489507</v>
      </c>
      <c r="O53" s="1" t="s">
        <v>138</v>
      </c>
      <c r="P53" s="1"/>
      <c r="Q53" s="21">
        <v>418943.1</v>
      </c>
      <c r="R53" s="21">
        <v>84616.17</v>
      </c>
      <c r="S53" s="20">
        <v>255943.1</v>
      </c>
      <c r="T53" s="20">
        <f t="shared" si="22"/>
        <v>268058.61</v>
      </c>
      <c r="U53" s="20">
        <f t="shared" si="7"/>
        <v>515674.7799999999</v>
      </c>
      <c r="V53" s="20">
        <v>511829.31999999995</v>
      </c>
      <c r="W53" s="20">
        <f t="shared" si="8"/>
        <v>3845.4599999999627</v>
      </c>
      <c r="X53" s="22">
        <f t="shared" si="23"/>
        <v>0.007513168647704571</v>
      </c>
      <c r="Y53" s="1"/>
      <c r="Z53" s="20">
        <f t="shared" si="10"/>
        <v>503559.26999999996</v>
      </c>
      <c r="AA53" s="20">
        <v>494230.92999999993</v>
      </c>
      <c r="AB53" s="20">
        <f t="shared" si="11"/>
        <v>9328.340000000026</v>
      </c>
      <c r="AC53" s="22">
        <f t="shared" si="24"/>
        <v>0.018874456117103033</v>
      </c>
      <c r="AD53" s="1" t="s">
        <v>138</v>
      </c>
      <c r="AE53" s="1"/>
      <c r="AF53" s="23">
        <v>370349.79000000004</v>
      </c>
      <c r="AG53" s="24">
        <v>489607.09</v>
      </c>
      <c r="AH53" s="24">
        <v>294349.79</v>
      </c>
      <c r="AI53" s="20">
        <f t="shared" si="13"/>
        <v>255943.1</v>
      </c>
      <c r="AJ53" s="20">
        <f t="shared" si="14"/>
        <v>821550.1900000001</v>
      </c>
      <c r="AK53" s="20">
        <v>748530.35</v>
      </c>
      <c r="AL53" s="20">
        <f t="shared" si="15"/>
        <v>73019.84000000008</v>
      </c>
      <c r="AM53" s="22">
        <f t="shared" si="25"/>
        <v>0.09755094098722927</v>
      </c>
      <c r="AN53" s="1"/>
      <c r="AO53" s="20">
        <f t="shared" si="17"/>
        <v>859956.8800000001</v>
      </c>
      <c r="AP53" s="20">
        <v>790502.21</v>
      </c>
      <c r="AQ53" s="20">
        <f t="shared" si="18"/>
        <v>69454.67000000016</v>
      </c>
      <c r="AR53" s="22">
        <f t="shared" si="26"/>
        <v>0.087861449495505</v>
      </c>
      <c r="AS53" s="1" t="s">
        <v>138</v>
      </c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5">
      <c r="A54" s="1" t="s">
        <v>42</v>
      </c>
      <c r="B54" s="19">
        <v>0</v>
      </c>
      <c r="C54" s="19">
        <v>0</v>
      </c>
      <c r="D54" s="20">
        <v>0</v>
      </c>
      <c r="E54" s="21">
        <v>0</v>
      </c>
      <c r="F54" s="20">
        <f t="shared" si="0"/>
        <v>0</v>
      </c>
      <c r="G54" s="20">
        <v>0</v>
      </c>
      <c r="H54" s="20">
        <f t="shared" si="1"/>
        <v>0</v>
      </c>
      <c r="I54" s="22" t="str">
        <f t="shared" si="20"/>
        <v> </v>
      </c>
      <c r="J54" s="1"/>
      <c r="K54" s="20">
        <f t="shared" si="3"/>
        <v>0</v>
      </c>
      <c r="L54" s="20">
        <v>0</v>
      </c>
      <c r="M54" s="20">
        <f t="shared" si="4"/>
        <v>0</v>
      </c>
      <c r="N54" s="22" t="str">
        <f t="shared" si="21"/>
        <v> </v>
      </c>
      <c r="O54" s="1" t="s">
        <v>138</v>
      </c>
      <c r="P54" s="1"/>
      <c r="Q54" s="21">
        <v>0</v>
      </c>
      <c r="R54" s="21">
        <v>0</v>
      </c>
      <c r="S54" s="20">
        <v>0</v>
      </c>
      <c r="T54" s="20">
        <f t="shared" si="22"/>
        <v>0</v>
      </c>
      <c r="U54" s="20">
        <f t="shared" si="7"/>
        <v>0</v>
      </c>
      <c r="V54" s="20">
        <v>0</v>
      </c>
      <c r="W54" s="20">
        <f t="shared" si="8"/>
        <v>0</v>
      </c>
      <c r="X54" s="22" t="str">
        <f t="shared" si="23"/>
        <v> </v>
      </c>
      <c r="Y54" s="1"/>
      <c r="Z54" s="20">
        <f t="shared" si="10"/>
        <v>0</v>
      </c>
      <c r="AA54" s="20">
        <v>0</v>
      </c>
      <c r="AB54" s="20">
        <f t="shared" si="11"/>
        <v>0</v>
      </c>
      <c r="AC54" s="22" t="str">
        <f t="shared" si="24"/>
        <v> </v>
      </c>
      <c r="AD54" s="1" t="s">
        <v>138</v>
      </c>
      <c r="AE54" s="1"/>
      <c r="AF54" s="23">
        <v>0</v>
      </c>
      <c r="AG54" s="24">
        <v>345.57</v>
      </c>
      <c r="AH54" s="24">
        <v>0</v>
      </c>
      <c r="AI54" s="20">
        <f t="shared" si="13"/>
        <v>0</v>
      </c>
      <c r="AJ54" s="20">
        <f t="shared" si="14"/>
        <v>345.57</v>
      </c>
      <c r="AK54" s="20">
        <v>885.58</v>
      </c>
      <c r="AL54" s="20">
        <f t="shared" si="15"/>
        <v>-540.01</v>
      </c>
      <c r="AM54" s="22">
        <f t="shared" si="25"/>
        <v>-0.6097811603694754</v>
      </c>
      <c r="AN54" s="1"/>
      <c r="AO54" s="20">
        <f t="shared" si="17"/>
        <v>345.57</v>
      </c>
      <c r="AP54" s="20">
        <v>885.58</v>
      </c>
      <c r="AQ54" s="20">
        <f t="shared" si="18"/>
        <v>-540.01</v>
      </c>
      <c r="AR54" s="22">
        <f t="shared" si="26"/>
        <v>-0.6097811603694754</v>
      </c>
      <c r="AS54" s="1" t="s">
        <v>138</v>
      </c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5">
      <c r="A55" s="1" t="s">
        <v>43</v>
      </c>
      <c r="B55" s="19">
        <v>0</v>
      </c>
      <c r="C55" s="19">
        <v>0</v>
      </c>
      <c r="D55" s="20">
        <v>0</v>
      </c>
      <c r="E55" s="21">
        <v>0</v>
      </c>
      <c r="F55" s="20">
        <f t="shared" si="0"/>
        <v>0</v>
      </c>
      <c r="G55" s="20">
        <v>0</v>
      </c>
      <c r="H55" s="20">
        <f t="shared" si="1"/>
        <v>0</v>
      </c>
      <c r="I55" s="22" t="str">
        <f t="shared" si="20"/>
        <v> </v>
      </c>
      <c r="J55" s="1"/>
      <c r="K55" s="20">
        <f t="shared" si="3"/>
        <v>0</v>
      </c>
      <c r="L55" s="20">
        <v>0</v>
      </c>
      <c r="M55" s="20">
        <f t="shared" si="4"/>
        <v>0</v>
      </c>
      <c r="N55" s="22" t="str">
        <f t="shared" si="21"/>
        <v> </v>
      </c>
      <c r="O55" s="1" t="s">
        <v>138</v>
      </c>
      <c r="P55" s="1"/>
      <c r="Q55" s="21">
        <v>0</v>
      </c>
      <c r="R55" s="21">
        <v>0</v>
      </c>
      <c r="S55" s="20">
        <v>0</v>
      </c>
      <c r="T55" s="20">
        <f t="shared" si="22"/>
        <v>0</v>
      </c>
      <c r="U55" s="20">
        <f t="shared" si="7"/>
        <v>0</v>
      </c>
      <c r="V55" s="20">
        <v>0</v>
      </c>
      <c r="W55" s="20">
        <f t="shared" si="8"/>
        <v>0</v>
      </c>
      <c r="X55" s="22" t="str">
        <f t="shared" si="23"/>
        <v> </v>
      </c>
      <c r="Y55" s="1"/>
      <c r="Z55" s="20">
        <f t="shared" si="10"/>
        <v>0</v>
      </c>
      <c r="AA55" s="20">
        <v>0</v>
      </c>
      <c r="AB55" s="20">
        <f t="shared" si="11"/>
        <v>0</v>
      </c>
      <c r="AC55" s="22" t="str">
        <f t="shared" si="24"/>
        <v> </v>
      </c>
      <c r="AD55" s="1" t="s">
        <v>138</v>
      </c>
      <c r="AE55" s="1"/>
      <c r="AF55" s="23">
        <v>0</v>
      </c>
      <c r="AG55" s="24">
        <v>0</v>
      </c>
      <c r="AH55" s="24">
        <v>0</v>
      </c>
      <c r="AI55" s="20">
        <f t="shared" si="13"/>
        <v>0</v>
      </c>
      <c r="AJ55" s="20">
        <f t="shared" si="14"/>
        <v>0</v>
      </c>
      <c r="AK55" s="20">
        <v>0</v>
      </c>
      <c r="AL55" s="20">
        <f t="shared" si="15"/>
        <v>0</v>
      </c>
      <c r="AM55" s="22" t="str">
        <f t="shared" si="25"/>
        <v> </v>
      </c>
      <c r="AN55" s="1"/>
      <c r="AO55" s="20">
        <f t="shared" si="17"/>
        <v>0</v>
      </c>
      <c r="AP55" s="20">
        <v>0</v>
      </c>
      <c r="AQ55" s="20">
        <f t="shared" si="18"/>
        <v>0</v>
      </c>
      <c r="AR55" s="22" t="str">
        <f t="shared" si="26"/>
        <v> </v>
      </c>
      <c r="AS55" s="1" t="s">
        <v>138</v>
      </c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5">
      <c r="A56" s="1" t="s">
        <v>44</v>
      </c>
      <c r="B56" s="19">
        <v>0</v>
      </c>
      <c r="C56" s="19">
        <v>0</v>
      </c>
      <c r="D56" s="20">
        <v>0</v>
      </c>
      <c r="E56" s="21">
        <v>0</v>
      </c>
      <c r="F56" s="20">
        <f t="shared" si="0"/>
        <v>0</v>
      </c>
      <c r="G56" s="20">
        <v>0</v>
      </c>
      <c r="H56" s="20">
        <f t="shared" si="1"/>
        <v>0</v>
      </c>
      <c r="I56" s="22" t="str">
        <f t="shared" si="20"/>
        <v> </v>
      </c>
      <c r="J56" s="1"/>
      <c r="K56" s="20">
        <f t="shared" si="3"/>
        <v>0</v>
      </c>
      <c r="L56" s="20">
        <v>0</v>
      </c>
      <c r="M56" s="20">
        <f t="shared" si="4"/>
        <v>0</v>
      </c>
      <c r="N56" s="22" t="str">
        <f t="shared" si="21"/>
        <v> </v>
      </c>
      <c r="O56" s="1" t="s">
        <v>138</v>
      </c>
      <c r="P56" s="1"/>
      <c r="Q56" s="21">
        <v>0</v>
      </c>
      <c r="R56" s="21">
        <v>0</v>
      </c>
      <c r="S56" s="20">
        <v>0</v>
      </c>
      <c r="T56" s="20">
        <f t="shared" si="22"/>
        <v>0</v>
      </c>
      <c r="U56" s="20">
        <f t="shared" si="7"/>
        <v>0</v>
      </c>
      <c r="V56" s="20">
        <v>0</v>
      </c>
      <c r="W56" s="20">
        <f t="shared" si="8"/>
        <v>0</v>
      </c>
      <c r="X56" s="22" t="str">
        <f t="shared" si="23"/>
        <v> </v>
      </c>
      <c r="Y56" s="1"/>
      <c r="Z56" s="20">
        <f t="shared" si="10"/>
        <v>0</v>
      </c>
      <c r="AA56" s="20">
        <v>0</v>
      </c>
      <c r="AB56" s="20">
        <f t="shared" si="11"/>
        <v>0</v>
      </c>
      <c r="AC56" s="22" t="str">
        <f t="shared" si="24"/>
        <v> </v>
      </c>
      <c r="AD56" s="1" t="s">
        <v>138</v>
      </c>
      <c r="AE56" s="1"/>
      <c r="AF56" s="23">
        <v>0</v>
      </c>
      <c r="AG56" s="24">
        <v>0</v>
      </c>
      <c r="AH56" s="24">
        <v>0</v>
      </c>
      <c r="AI56" s="20">
        <f t="shared" si="13"/>
        <v>0</v>
      </c>
      <c r="AJ56" s="20">
        <f t="shared" si="14"/>
        <v>0</v>
      </c>
      <c r="AK56" s="20">
        <v>0</v>
      </c>
      <c r="AL56" s="20">
        <f t="shared" si="15"/>
        <v>0</v>
      </c>
      <c r="AM56" s="22" t="str">
        <f t="shared" si="25"/>
        <v> </v>
      </c>
      <c r="AN56" s="1"/>
      <c r="AO56" s="20">
        <f t="shared" si="17"/>
        <v>0</v>
      </c>
      <c r="AP56" s="20">
        <v>0</v>
      </c>
      <c r="AQ56" s="20">
        <f t="shared" si="18"/>
        <v>0</v>
      </c>
      <c r="AR56" s="22" t="str">
        <f t="shared" si="26"/>
        <v> </v>
      </c>
      <c r="AS56" s="1" t="s">
        <v>138</v>
      </c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5">
      <c r="A57" s="1" t="s">
        <v>45</v>
      </c>
      <c r="B57" s="19">
        <v>568174.11</v>
      </c>
      <c r="C57" s="19">
        <v>139627.55</v>
      </c>
      <c r="D57" s="20">
        <v>309174.11</v>
      </c>
      <c r="E57" s="21">
        <v>350694.17000000004</v>
      </c>
      <c r="F57" s="20">
        <f t="shared" si="0"/>
        <v>749321.72</v>
      </c>
      <c r="G57" s="20">
        <v>691658.6100000001</v>
      </c>
      <c r="H57" s="20">
        <f t="shared" si="1"/>
        <v>57663.10999999987</v>
      </c>
      <c r="I57" s="22">
        <f t="shared" si="20"/>
        <v>0.0833693229091732</v>
      </c>
      <c r="J57" s="1"/>
      <c r="K57" s="20">
        <f t="shared" si="3"/>
        <v>707801.6599999999</v>
      </c>
      <c r="L57" s="20">
        <v>682701.3300000001</v>
      </c>
      <c r="M57" s="20">
        <f t="shared" si="4"/>
        <v>25100.32999999984</v>
      </c>
      <c r="N57" s="22">
        <f t="shared" si="21"/>
        <v>0.03676619466963671</v>
      </c>
      <c r="O57" s="1" t="s">
        <v>138</v>
      </c>
      <c r="P57" s="1"/>
      <c r="Q57" s="21">
        <v>477651.6</v>
      </c>
      <c r="R57" s="21">
        <v>79481.47</v>
      </c>
      <c r="S57" s="20">
        <v>291651.6</v>
      </c>
      <c r="T57" s="20">
        <f t="shared" si="22"/>
        <v>309174.11</v>
      </c>
      <c r="U57" s="20">
        <f t="shared" si="7"/>
        <v>574655.58</v>
      </c>
      <c r="V57" s="20">
        <v>594393.72</v>
      </c>
      <c r="W57" s="20">
        <f t="shared" si="8"/>
        <v>-19738.140000000014</v>
      </c>
      <c r="X57" s="22">
        <f t="shared" si="23"/>
        <v>-0.03320718126025968</v>
      </c>
      <c r="Y57" s="1"/>
      <c r="Z57" s="20">
        <f t="shared" si="10"/>
        <v>557133.07</v>
      </c>
      <c r="AA57" s="20">
        <v>570860.95</v>
      </c>
      <c r="AB57" s="20">
        <f t="shared" si="11"/>
        <v>-13727.880000000005</v>
      </c>
      <c r="AC57" s="22">
        <f t="shared" si="24"/>
        <v>-0.024047677459808736</v>
      </c>
      <c r="AD57" s="1" t="s">
        <v>138</v>
      </c>
      <c r="AE57" s="1"/>
      <c r="AF57" s="23">
        <v>368458.37000000005</v>
      </c>
      <c r="AG57" s="24">
        <v>558661.73</v>
      </c>
      <c r="AH57" s="24">
        <v>318458.37</v>
      </c>
      <c r="AI57" s="20">
        <f t="shared" si="13"/>
        <v>291651.6</v>
      </c>
      <c r="AJ57" s="20">
        <f t="shared" si="14"/>
        <v>900313.3300000001</v>
      </c>
      <c r="AK57" s="20">
        <v>862096.48</v>
      </c>
      <c r="AL57" s="20">
        <f t="shared" si="15"/>
        <v>38216.85000000009</v>
      </c>
      <c r="AM57" s="22">
        <f t="shared" si="25"/>
        <v>0.04433013112407114</v>
      </c>
      <c r="AN57" s="1"/>
      <c r="AO57" s="20">
        <f t="shared" si="17"/>
        <v>927120.1000000001</v>
      </c>
      <c r="AP57" s="20">
        <v>899859.64</v>
      </c>
      <c r="AQ57" s="20">
        <f t="shared" si="18"/>
        <v>27260.46000000008</v>
      </c>
      <c r="AR57" s="22">
        <f t="shared" si="26"/>
        <v>0.030294124537022293</v>
      </c>
      <c r="AS57" s="1" t="s">
        <v>138</v>
      </c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5">
      <c r="A58" s="1" t="s">
        <v>46</v>
      </c>
      <c r="B58" s="19">
        <v>3760333.87</v>
      </c>
      <c r="C58" s="19">
        <v>855929.09</v>
      </c>
      <c r="D58" s="20">
        <v>2003333.8699999999</v>
      </c>
      <c r="E58" s="21">
        <v>2295294.33</v>
      </c>
      <c r="F58" s="20">
        <f t="shared" si="0"/>
        <v>4908223.42</v>
      </c>
      <c r="G58" s="20">
        <v>4141152.5300000003</v>
      </c>
      <c r="H58" s="20">
        <f t="shared" si="1"/>
        <v>767070.8899999997</v>
      </c>
      <c r="I58" s="22">
        <f t="shared" si="20"/>
        <v>0.18523125734757695</v>
      </c>
      <c r="J58" s="1"/>
      <c r="K58" s="20">
        <f t="shared" si="3"/>
        <v>4616262.96</v>
      </c>
      <c r="L58" s="20">
        <v>4093154.8400000003</v>
      </c>
      <c r="M58" s="20">
        <f t="shared" si="4"/>
        <v>523108.11999999965</v>
      </c>
      <c r="N58" s="22">
        <f t="shared" si="21"/>
        <v>0.12780071618302125</v>
      </c>
      <c r="O58" s="1" t="s">
        <v>138</v>
      </c>
      <c r="P58" s="1"/>
      <c r="Q58" s="21">
        <v>3177709.89</v>
      </c>
      <c r="R58" s="21">
        <v>564310.74</v>
      </c>
      <c r="S58" s="20">
        <v>1939709.8900000001</v>
      </c>
      <c r="T58" s="20">
        <f t="shared" si="22"/>
        <v>2003333.8699999999</v>
      </c>
      <c r="U58" s="20">
        <f t="shared" si="7"/>
        <v>3805644.6099999994</v>
      </c>
      <c r="V58" s="20">
        <v>3489705.46</v>
      </c>
      <c r="W58" s="20">
        <f t="shared" si="8"/>
        <v>315939.14999999944</v>
      </c>
      <c r="X58" s="22">
        <f t="shared" si="23"/>
        <v>0.09053461778404626</v>
      </c>
      <c r="Y58" s="1"/>
      <c r="Z58" s="20">
        <f t="shared" si="10"/>
        <v>3742020.63</v>
      </c>
      <c r="AA58" s="20">
        <v>3378947.07</v>
      </c>
      <c r="AB58" s="20">
        <f t="shared" si="11"/>
        <v>363073.56000000006</v>
      </c>
      <c r="AC58" s="22">
        <f t="shared" si="24"/>
        <v>0.10745168612540601</v>
      </c>
      <c r="AD58" s="1" t="s">
        <v>138</v>
      </c>
      <c r="AE58" s="1"/>
      <c r="AF58" s="23">
        <v>2435595.39</v>
      </c>
      <c r="AG58" s="24">
        <v>1923471.72</v>
      </c>
      <c r="AH58" s="24">
        <v>1776595.39</v>
      </c>
      <c r="AI58" s="20">
        <f t="shared" si="13"/>
        <v>1939709.8900000001</v>
      </c>
      <c r="AJ58" s="20">
        <f t="shared" si="14"/>
        <v>4522181.610000001</v>
      </c>
      <c r="AK58" s="20">
        <v>3897496.75</v>
      </c>
      <c r="AL58" s="20">
        <f t="shared" si="15"/>
        <v>624684.8600000013</v>
      </c>
      <c r="AM58" s="22">
        <f t="shared" si="25"/>
        <v>0.1602784813098308</v>
      </c>
      <c r="AN58" s="1"/>
      <c r="AO58" s="20">
        <f t="shared" si="17"/>
        <v>4359067.11</v>
      </c>
      <c r="AP58" s="20">
        <v>3724875.7800000003</v>
      </c>
      <c r="AQ58" s="20">
        <f t="shared" si="18"/>
        <v>634191.3300000001</v>
      </c>
      <c r="AR58" s="22">
        <f t="shared" si="26"/>
        <v>0.17025838375743096</v>
      </c>
      <c r="AS58" s="1" t="s">
        <v>138</v>
      </c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5">
      <c r="A59" s="1" t="s">
        <v>47</v>
      </c>
      <c r="B59" s="19">
        <v>2697446.09</v>
      </c>
      <c r="C59" s="19">
        <v>651179.4</v>
      </c>
      <c r="D59" s="20">
        <v>1446446.09</v>
      </c>
      <c r="E59" s="21">
        <v>1652018.2200000002</v>
      </c>
      <c r="F59" s="20">
        <f t="shared" si="0"/>
        <v>3554197.62</v>
      </c>
      <c r="G59" s="20">
        <v>3363039.04</v>
      </c>
      <c r="H59" s="20">
        <f t="shared" si="1"/>
        <v>191158.58000000007</v>
      </c>
      <c r="I59" s="22">
        <f t="shared" si="20"/>
        <v>0.05684102317170847</v>
      </c>
      <c r="J59" s="1"/>
      <c r="K59" s="20">
        <f t="shared" si="3"/>
        <v>3348625.4899999998</v>
      </c>
      <c r="L59" s="20">
        <v>3321996.67</v>
      </c>
      <c r="M59" s="20">
        <f t="shared" si="4"/>
        <v>26628.819999999832</v>
      </c>
      <c r="N59" s="22">
        <f t="shared" si="21"/>
        <v>0.008015908095416524</v>
      </c>
      <c r="O59" s="1" t="s">
        <v>138</v>
      </c>
      <c r="P59" s="1"/>
      <c r="Q59" s="21">
        <v>2276123.44</v>
      </c>
      <c r="R59" s="21">
        <v>374529.44</v>
      </c>
      <c r="S59" s="20">
        <v>1389123.44</v>
      </c>
      <c r="T59" s="20">
        <f t="shared" si="22"/>
        <v>1446446.09</v>
      </c>
      <c r="U59" s="20">
        <f t="shared" si="7"/>
        <v>2707975.5300000003</v>
      </c>
      <c r="V59" s="20">
        <v>2850289.5999999996</v>
      </c>
      <c r="W59" s="20">
        <f t="shared" si="8"/>
        <v>-142314.06999999937</v>
      </c>
      <c r="X59" s="22">
        <f t="shared" si="23"/>
        <v>-0.049929687846455795</v>
      </c>
      <c r="Y59" s="1"/>
      <c r="Z59" s="20">
        <f t="shared" si="10"/>
        <v>2650652.88</v>
      </c>
      <c r="AA59" s="20">
        <v>2747933.13</v>
      </c>
      <c r="AB59" s="20">
        <f t="shared" si="11"/>
        <v>-97280.25</v>
      </c>
      <c r="AC59" s="22">
        <f t="shared" si="24"/>
        <v>-0.03540124355209473</v>
      </c>
      <c r="AD59" s="1" t="s">
        <v>138</v>
      </c>
      <c r="AE59" s="1"/>
      <c r="AF59" s="23">
        <v>2216663.8</v>
      </c>
      <c r="AG59" s="24">
        <v>916483.43</v>
      </c>
      <c r="AH59" s="24">
        <v>1354663.8</v>
      </c>
      <c r="AI59" s="20">
        <f t="shared" si="13"/>
        <v>1389123.44</v>
      </c>
      <c r="AJ59" s="20">
        <f t="shared" si="14"/>
        <v>3167606.87</v>
      </c>
      <c r="AK59" s="20">
        <v>3285547.8600000003</v>
      </c>
      <c r="AL59" s="20">
        <f t="shared" si="15"/>
        <v>-117940.99000000022</v>
      </c>
      <c r="AM59" s="22">
        <f t="shared" si="25"/>
        <v>-0.03589690213795893</v>
      </c>
      <c r="AN59" s="1"/>
      <c r="AO59" s="20">
        <f t="shared" si="17"/>
        <v>3133147.23</v>
      </c>
      <c r="AP59" s="20">
        <v>3232308.18</v>
      </c>
      <c r="AQ59" s="20">
        <f t="shared" si="18"/>
        <v>-99160.95000000019</v>
      </c>
      <c r="AR59" s="22">
        <f t="shared" si="26"/>
        <v>-0.030678061768231624</v>
      </c>
      <c r="AS59" s="1" t="s">
        <v>138</v>
      </c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5">
      <c r="A60" s="1" t="s">
        <v>48</v>
      </c>
      <c r="B60" s="19">
        <v>1798297.42</v>
      </c>
      <c r="C60" s="19">
        <v>434113.99</v>
      </c>
      <c r="D60" s="20">
        <v>964297.42</v>
      </c>
      <c r="E60" s="21">
        <v>1101345.5</v>
      </c>
      <c r="F60" s="20">
        <f t="shared" si="0"/>
        <v>2369459.49</v>
      </c>
      <c r="G60" s="20">
        <v>2242012.6900000004</v>
      </c>
      <c r="H60" s="20">
        <f t="shared" si="1"/>
        <v>127446.79999999981</v>
      </c>
      <c r="I60" s="22">
        <f t="shared" si="20"/>
        <v>0.05684481652064144</v>
      </c>
      <c r="J60" s="1"/>
      <c r="K60" s="20">
        <f t="shared" si="3"/>
        <v>2232411.41</v>
      </c>
      <c r="L60" s="20">
        <v>2214651.1</v>
      </c>
      <c r="M60" s="20">
        <f t="shared" si="4"/>
        <v>17760.310000000056</v>
      </c>
      <c r="N60" s="22">
        <f t="shared" si="21"/>
        <v>0.008019461846608733</v>
      </c>
      <c r="O60" s="1" t="s">
        <v>138</v>
      </c>
      <c r="P60" s="1"/>
      <c r="Q60" s="21">
        <v>1517082.32</v>
      </c>
      <c r="R60" s="21">
        <v>250017.61</v>
      </c>
      <c r="S60" s="20">
        <v>926082.3200000001</v>
      </c>
      <c r="T60" s="20">
        <f t="shared" si="22"/>
        <v>964297.42</v>
      </c>
      <c r="U60" s="20">
        <f t="shared" si="7"/>
        <v>1805315.0300000003</v>
      </c>
      <c r="V60" s="20">
        <v>1900176.23</v>
      </c>
      <c r="W60" s="20">
        <f t="shared" si="8"/>
        <v>-94861.19999999972</v>
      </c>
      <c r="X60" s="22">
        <f t="shared" si="23"/>
        <v>-0.04992231694214999</v>
      </c>
      <c r="Y60" s="1"/>
      <c r="Z60" s="20">
        <f t="shared" si="10"/>
        <v>1767099.9300000002</v>
      </c>
      <c r="AA60" s="20">
        <v>1831938.58</v>
      </c>
      <c r="AB60" s="20">
        <f t="shared" si="11"/>
        <v>-64838.64999999991</v>
      </c>
      <c r="AC60" s="22">
        <f t="shared" si="24"/>
        <v>-0.03539346280921707</v>
      </c>
      <c r="AD60" s="1" t="s">
        <v>138</v>
      </c>
      <c r="AE60" s="1"/>
      <c r="AF60" s="23">
        <v>1477109.17</v>
      </c>
      <c r="AG60" s="24">
        <v>611658</v>
      </c>
      <c r="AH60" s="24">
        <v>903109.17</v>
      </c>
      <c r="AI60" s="20">
        <f t="shared" si="13"/>
        <v>926082.3200000001</v>
      </c>
      <c r="AJ60" s="20">
        <f t="shared" si="14"/>
        <v>2111740.3200000003</v>
      </c>
      <c r="AK60" s="20">
        <v>2190286.6100000003</v>
      </c>
      <c r="AL60" s="20">
        <f t="shared" si="15"/>
        <v>-78546.29000000004</v>
      </c>
      <c r="AM60" s="22">
        <f t="shared" si="25"/>
        <v>-0.035861192613509174</v>
      </c>
      <c r="AN60" s="1"/>
      <c r="AO60" s="20">
        <f t="shared" si="17"/>
        <v>2088767.17</v>
      </c>
      <c r="AP60" s="20">
        <v>2154793.47</v>
      </c>
      <c r="AQ60" s="20">
        <f t="shared" si="18"/>
        <v>-66026.30000000028</v>
      </c>
      <c r="AR60" s="22">
        <f t="shared" si="26"/>
        <v>-0.03064159090847829</v>
      </c>
      <c r="AS60" s="1" t="s">
        <v>138</v>
      </c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5.75">
      <c r="A61" s="7" t="s">
        <v>49</v>
      </c>
      <c r="B61" s="19" t="s">
        <v>128</v>
      </c>
      <c r="C61" s="19" t="s">
        <v>123</v>
      </c>
      <c r="D61" s="20" t="s">
        <v>123</v>
      </c>
      <c r="E61" s="21" t="s">
        <v>123</v>
      </c>
      <c r="F61" s="20"/>
      <c r="G61" s="20"/>
      <c r="H61" s="20" t="s">
        <v>123</v>
      </c>
      <c r="I61" s="22" t="str">
        <f t="shared" si="20"/>
        <v> </v>
      </c>
      <c r="J61" s="1"/>
      <c r="K61" s="20" t="s">
        <v>128</v>
      </c>
      <c r="L61" s="20" t="s">
        <v>128</v>
      </c>
      <c r="M61" s="20"/>
      <c r="N61" s="22" t="str">
        <f t="shared" si="21"/>
        <v> </v>
      </c>
      <c r="O61" s="1" t="s">
        <v>138</v>
      </c>
      <c r="P61" s="1"/>
      <c r="Q61" s="21" t="s">
        <v>128</v>
      </c>
      <c r="R61" s="21" t="s">
        <v>123</v>
      </c>
      <c r="S61" s="20" t="s">
        <v>123</v>
      </c>
      <c r="T61" s="20"/>
      <c r="U61" s="20" t="s">
        <v>123</v>
      </c>
      <c r="V61" s="20" t="s">
        <v>123</v>
      </c>
      <c r="W61" s="20" t="s">
        <v>123</v>
      </c>
      <c r="X61" s="22"/>
      <c r="Y61" s="1"/>
      <c r="Z61" s="20" t="s">
        <v>128</v>
      </c>
      <c r="AA61" s="20" t="s">
        <v>128</v>
      </c>
      <c r="AB61" s="20" t="s">
        <v>128</v>
      </c>
      <c r="AC61" s="22"/>
      <c r="AD61" s="1" t="s">
        <v>138</v>
      </c>
      <c r="AE61" s="1"/>
      <c r="AF61" s="23" t="s">
        <v>128</v>
      </c>
      <c r="AG61" s="24" t="s">
        <v>123</v>
      </c>
      <c r="AH61" s="24" t="s">
        <v>123</v>
      </c>
      <c r="AI61" s="20" t="s">
        <v>123</v>
      </c>
      <c r="AJ61" s="20" t="s">
        <v>123</v>
      </c>
      <c r="AK61" s="20" t="s">
        <v>123</v>
      </c>
      <c r="AL61" s="20" t="s">
        <v>128</v>
      </c>
      <c r="AM61" s="22"/>
      <c r="AN61" s="1"/>
      <c r="AO61" s="20" t="s">
        <v>123</v>
      </c>
      <c r="AP61" s="20" t="s">
        <v>123</v>
      </c>
      <c r="AQ61" s="20" t="s">
        <v>128</v>
      </c>
      <c r="AR61" s="22"/>
      <c r="AS61" s="1" t="s">
        <v>138</v>
      </c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5">
      <c r="A62" s="1" t="s">
        <v>50</v>
      </c>
      <c r="B62" s="19">
        <v>15388029.39</v>
      </c>
      <c r="C62" s="19">
        <v>3816448.14</v>
      </c>
      <c r="D62" s="20">
        <v>8281029.390000001</v>
      </c>
      <c r="E62" s="21">
        <v>9442082.95</v>
      </c>
      <c r="F62" s="20">
        <f t="shared" si="0"/>
        <v>20365531.09</v>
      </c>
      <c r="G62" s="20">
        <v>18916208.19</v>
      </c>
      <c r="H62" s="20">
        <f aca="true" t="shared" si="27" ref="H62:H93">F62-G62</f>
        <v>1449322.8999999985</v>
      </c>
      <c r="I62" s="22">
        <f t="shared" si="20"/>
        <v>0.07661804551116003</v>
      </c>
      <c r="J62" s="1"/>
      <c r="K62" s="20">
        <f aca="true" t="shared" si="28" ref="K62:K93">B62+C62</f>
        <v>19204477.53</v>
      </c>
      <c r="L62" s="20">
        <v>18680333.53</v>
      </c>
      <c r="M62" s="20">
        <f aca="true" t="shared" si="29" ref="M62:M93">K62-L62</f>
        <v>524144</v>
      </c>
      <c r="N62" s="22">
        <f t="shared" si="21"/>
        <v>0.028058599658204342</v>
      </c>
      <c r="O62" s="1" t="s">
        <v>138</v>
      </c>
      <c r="P62" s="1"/>
      <c r="Q62" s="21">
        <v>12969310.690000001</v>
      </c>
      <c r="R62" s="21">
        <v>2961299.36</v>
      </c>
      <c r="S62" s="20">
        <v>7918310.69</v>
      </c>
      <c r="T62" s="20">
        <f t="shared" si="22"/>
        <v>8281029.390000001</v>
      </c>
      <c r="U62" s="20">
        <f aca="true" t="shared" si="30" ref="U62:U93">Q62+R62-S62+T62</f>
        <v>16293328.75</v>
      </c>
      <c r="V62" s="20">
        <v>16487670.560000002</v>
      </c>
      <c r="W62" s="20">
        <f aca="true" t="shared" si="31" ref="W62:W93">U62-V62</f>
        <v>-194341.81000000238</v>
      </c>
      <c r="X62" s="22">
        <f t="shared" si="23"/>
        <v>-0.011787099292939973</v>
      </c>
      <c r="Y62" s="1"/>
      <c r="Z62" s="20">
        <f aca="true" t="shared" si="32" ref="Z62:Z118">Q62+R62</f>
        <v>15930610.05</v>
      </c>
      <c r="AA62" s="20">
        <v>15898794.360000001</v>
      </c>
      <c r="AB62" s="20">
        <f aca="true" t="shared" si="33" ref="AB62:AB93">Z62-AA62</f>
        <v>31815.68999999948</v>
      </c>
      <c r="AC62" s="22">
        <f t="shared" si="24"/>
        <v>0.0020011385316136554</v>
      </c>
      <c r="AD62" s="1" t="s">
        <v>138</v>
      </c>
      <c r="AE62" s="1"/>
      <c r="AF62" s="23">
        <v>14049648.79</v>
      </c>
      <c r="AG62" s="24">
        <v>5992551.04</v>
      </c>
      <c r="AH62" s="24">
        <v>7993648.79</v>
      </c>
      <c r="AI62" s="20">
        <f aca="true" t="shared" si="34" ref="AI62:AI93">S62</f>
        <v>7918310.69</v>
      </c>
      <c r="AJ62" s="20">
        <f aca="true" t="shared" si="35" ref="AJ62:AJ93">AF62+AG62-AH62+AI62</f>
        <v>19966861.73</v>
      </c>
      <c r="AK62" s="20">
        <v>20123156.14</v>
      </c>
      <c r="AL62" s="20">
        <f aca="true" t="shared" si="36" ref="AL62:AL93">AJ62-AK62</f>
        <v>-156294.41000000015</v>
      </c>
      <c r="AM62" s="22">
        <f t="shared" si="25"/>
        <v>-0.007766893469028147</v>
      </c>
      <c r="AN62" s="1"/>
      <c r="AO62" s="20">
        <f aca="true" t="shared" si="37" ref="AO62:AO93">AF62+AG62</f>
        <v>20042199.83</v>
      </c>
      <c r="AP62" s="20">
        <v>20043276.11</v>
      </c>
      <c r="AQ62" s="20">
        <f aca="true" t="shared" si="38" ref="AQ62:AQ93">AO62-AP62</f>
        <v>-1076.280000001192</v>
      </c>
      <c r="AR62" s="22">
        <f t="shared" si="26"/>
        <v>-5.3697808386932167E-05</v>
      </c>
      <c r="AS62" s="1" t="s">
        <v>138</v>
      </c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5">
      <c r="A63" s="1" t="s">
        <v>51</v>
      </c>
      <c r="B63" s="19">
        <v>1111559.04</v>
      </c>
      <c r="C63" s="19">
        <v>273273.42</v>
      </c>
      <c r="D63" s="20">
        <v>604559.04</v>
      </c>
      <c r="E63" s="21">
        <v>685827.71</v>
      </c>
      <c r="F63" s="20">
        <f t="shared" si="0"/>
        <v>1466101.13</v>
      </c>
      <c r="G63" s="20">
        <v>1359003.5700000003</v>
      </c>
      <c r="H63" s="20">
        <f t="shared" si="27"/>
        <v>107097.55999999959</v>
      </c>
      <c r="I63" s="22">
        <f t="shared" si="20"/>
        <v>0.07880594456422174</v>
      </c>
      <c r="J63" s="1"/>
      <c r="K63" s="20">
        <f t="shared" si="28"/>
        <v>1384832.46</v>
      </c>
      <c r="L63" s="20">
        <v>1341887.9600000002</v>
      </c>
      <c r="M63" s="20">
        <f t="shared" si="29"/>
        <v>42944.49999999977</v>
      </c>
      <c r="N63" s="22">
        <f t="shared" si="21"/>
        <v>0.032003044427047156</v>
      </c>
      <c r="O63" s="1" t="s">
        <v>138</v>
      </c>
      <c r="P63" s="1"/>
      <c r="Q63" s="21">
        <v>933470.45</v>
      </c>
      <c r="R63" s="21">
        <v>187864.28</v>
      </c>
      <c r="S63" s="20">
        <v>570470.45</v>
      </c>
      <c r="T63" s="20">
        <f t="shared" si="22"/>
        <v>604559.04</v>
      </c>
      <c r="U63" s="20">
        <f t="shared" si="30"/>
        <v>1155423.32</v>
      </c>
      <c r="V63" s="20">
        <v>1170020.53</v>
      </c>
      <c r="W63" s="20">
        <f t="shared" si="31"/>
        <v>-14597.209999999963</v>
      </c>
      <c r="X63" s="22">
        <f t="shared" si="23"/>
        <v>-0.01247602894626132</v>
      </c>
      <c r="Y63" s="1"/>
      <c r="Z63" s="20">
        <f t="shared" si="32"/>
        <v>1121334.73</v>
      </c>
      <c r="AA63" s="20">
        <v>1124569.03</v>
      </c>
      <c r="AB63" s="20">
        <f t="shared" si="33"/>
        <v>-3234.3000000000466</v>
      </c>
      <c r="AC63" s="22">
        <f t="shared" si="24"/>
        <v>-0.0028760350976410054</v>
      </c>
      <c r="AD63" s="1" t="s">
        <v>138</v>
      </c>
      <c r="AE63" s="1"/>
      <c r="AF63" s="23">
        <v>1122297.82</v>
      </c>
      <c r="AG63" s="24">
        <v>895461.84</v>
      </c>
      <c r="AH63" s="24">
        <v>610297.82</v>
      </c>
      <c r="AI63" s="20">
        <f t="shared" si="34"/>
        <v>570470.45</v>
      </c>
      <c r="AJ63" s="20">
        <f t="shared" si="35"/>
        <v>1977932.2900000003</v>
      </c>
      <c r="AK63" s="20">
        <v>1592182.23</v>
      </c>
      <c r="AL63" s="20">
        <f t="shared" si="36"/>
        <v>385750.0600000003</v>
      </c>
      <c r="AM63" s="22">
        <f t="shared" si="25"/>
        <v>0.24227758150522782</v>
      </c>
      <c r="AN63" s="1"/>
      <c r="AO63" s="20">
        <f t="shared" si="37"/>
        <v>2017759.6600000001</v>
      </c>
      <c r="AP63" s="20">
        <v>1611563.9</v>
      </c>
      <c r="AQ63" s="20">
        <f t="shared" si="38"/>
        <v>406195.76000000024</v>
      </c>
      <c r="AR63" s="22">
        <f t="shared" si="26"/>
        <v>0.2520506695390734</v>
      </c>
      <c r="AS63" s="1" t="s">
        <v>138</v>
      </c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">
      <c r="A64" s="1" t="s">
        <v>52</v>
      </c>
      <c r="B64" s="19">
        <v>6992260.4</v>
      </c>
      <c r="C64" s="19">
        <v>1688934.56</v>
      </c>
      <c r="D64" s="20">
        <v>3806260.4</v>
      </c>
      <c r="E64" s="21">
        <v>4316458.86</v>
      </c>
      <c r="F64" s="20">
        <f t="shared" si="0"/>
        <v>9191393.420000002</v>
      </c>
      <c r="G64" s="20">
        <v>8665639.45</v>
      </c>
      <c r="H64" s="20">
        <f t="shared" si="27"/>
        <v>525753.9700000025</v>
      </c>
      <c r="I64" s="22">
        <f t="shared" si="20"/>
        <v>0.06067111065877584</v>
      </c>
      <c r="J64" s="1"/>
      <c r="K64" s="20">
        <f t="shared" si="28"/>
        <v>8681194.96</v>
      </c>
      <c r="L64" s="20">
        <v>8549496.799999999</v>
      </c>
      <c r="M64" s="20">
        <f t="shared" si="29"/>
        <v>131698.160000002</v>
      </c>
      <c r="N64" s="22">
        <f t="shared" si="21"/>
        <v>0.015404200162985271</v>
      </c>
      <c r="O64" s="1" t="s">
        <v>138</v>
      </c>
      <c r="P64" s="1"/>
      <c r="Q64" s="21">
        <v>5876455.25</v>
      </c>
      <c r="R64" s="21">
        <v>1441130.31</v>
      </c>
      <c r="S64" s="20">
        <v>3588455.25</v>
      </c>
      <c r="T64" s="20">
        <f t="shared" si="22"/>
        <v>3806260.4</v>
      </c>
      <c r="U64" s="20">
        <f t="shared" si="30"/>
        <v>7535390.710000001</v>
      </c>
      <c r="V64" s="20">
        <v>7495218.250000001</v>
      </c>
      <c r="W64" s="20">
        <f t="shared" si="31"/>
        <v>40172.45999999996</v>
      </c>
      <c r="X64" s="22">
        <f t="shared" si="23"/>
        <v>0.0053597451948781405</v>
      </c>
      <c r="Y64" s="1"/>
      <c r="Z64" s="20">
        <f t="shared" si="32"/>
        <v>7317585.5600000005</v>
      </c>
      <c r="AA64" s="20">
        <v>7180769.620000001</v>
      </c>
      <c r="AB64" s="20">
        <f t="shared" si="33"/>
        <v>136815.93999999948</v>
      </c>
      <c r="AC64" s="22">
        <f t="shared" si="24"/>
        <v>0.019053102555878887</v>
      </c>
      <c r="AD64" s="1" t="s">
        <v>138</v>
      </c>
      <c r="AE64" s="1"/>
      <c r="AF64" s="23">
        <v>6459206.91</v>
      </c>
      <c r="AG64" s="24">
        <v>5526326.49</v>
      </c>
      <c r="AH64" s="24">
        <v>4037206.91</v>
      </c>
      <c r="AI64" s="20">
        <f t="shared" si="34"/>
        <v>3588455.25</v>
      </c>
      <c r="AJ64" s="20">
        <f t="shared" si="35"/>
        <v>11536781.74</v>
      </c>
      <c r="AK64" s="20">
        <v>9693143.34</v>
      </c>
      <c r="AL64" s="20">
        <f t="shared" si="36"/>
        <v>1843638.4000000004</v>
      </c>
      <c r="AM64" s="22">
        <f t="shared" si="25"/>
        <v>0.19020026170375393</v>
      </c>
      <c r="AN64" s="1"/>
      <c r="AO64" s="20">
        <f t="shared" si="37"/>
        <v>11985533.4</v>
      </c>
      <c r="AP64" s="20">
        <v>9782902.879999999</v>
      </c>
      <c r="AQ64" s="20">
        <f t="shared" si="38"/>
        <v>2202630.5200000014</v>
      </c>
      <c r="AR64" s="22">
        <f t="shared" si="26"/>
        <v>0.22515101570751783</v>
      </c>
      <c r="AS64" s="1" t="s">
        <v>138</v>
      </c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5">
      <c r="A65" s="1" t="s">
        <v>53</v>
      </c>
      <c r="B65" s="19">
        <v>2261410.5999999996</v>
      </c>
      <c r="C65" s="19">
        <v>563078.48</v>
      </c>
      <c r="D65" s="20">
        <v>1218410.5999999999</v>
      </c>
      <c r="E65" s="21">
        <v>1388528.58</v>
      </c>
      <c r="F65" s="20">
        <f t="shared" si="0"/>
        <v>2994607.0599999996</v>
      </c>
      <c r="G65" s="20">
        <v>2645356.58</v>
      </c>
      <c r="H65" s="20">
        <f t="shared" si="27"/>
        <v>349250.4799999995</v>
      </c>
      <c r="I65" s="22">
        <f t="shared" si="20"/>
        <v>0.13202397084781659</v>
      </c>
      <c r="J65" s="1"/>
      <c r="K65" s="20">
        <f t="shared" si="28"/>
        <v>2824489.0799999996</v>
      </c>
      <c r="L65" s="20">
        <v>2612343.71</v>
      </c>
      <c r="M65" s="20">
        <f t="shared" si="29"/>
        <v>212145.36999999965</v>
      </c>
      <c r="N65" s="22">
        <f t="shared" si="21"/>
        <v>0.0812088276086762</v>
      </c>
      <c r="O65" s="1" t="s">
        <v>138</v>
      </c>
      <c r="P65" s="1"/>
      <c r="Q65" s="21">
        <v>1905494.75</v>
      </c>
      <c r="R65" s="21">
        <v>424183.31</v>
      </c>
      <c r="S65" s="20">
        <v>1163494.75</v>
      </c>
      <c r="T65" s="20">
        <f t="shared" si="22"/>
        <v>1218410.5999999999</v>
      </c>
      <c r="U65" s="20">
        <f t="shared" si="30"/>
        <v>2384593.91</v>
      </c>
      <c r="V65" s="20">
        <v>2327035.41</v>
      </c>
      <c r="W65" s="20">
        <f t="shared" si="31"/>
        <v>57558.5</v>
      </c>
      <c r="X65" s="22">
        <f t="shared" si="23"/>
        <v>0.02473469022115138</v>
      </c>
      <c r="Y65" s="1"/>
      <c r="Z65" s="20">
        <f t="shared" si="32"/>
        <v>2329678.06</v>
      </c>
      <c r="AA65" s="20">
        <v>2243558.3000000003</v>
      </c>
      <c r="AB65" s="20">
        <f t="shared" si="33"/>
        <v>86119.75999999978</v>
      </c>
      <c r="AC65" s="22">
        <f t="shared" si="24"/>
        <v>0.03838534527941606</v>
      </c>
      <c r="AD65" s="1" t="s">
        <v>138</v>
      </c>
      <c r="AE65" s="1"/>
      <c r="AF65" s="23">
        <v>2108204.55</v>
      </c>
      <c r="AG65" s="24">
        <v>1023715.79</v>
      </c>
      <c r="AH65" s="24">
        <v>1115204.55</v>
      </c>
      <c r="AI65" s="20">
        <f t="shared" si="34"/>
        <v>1163494.75</v>
      </c>
      <c r="AJ65" s="20">
        <f t="shared" si="35"/>
        <v>3180210.54</v>
      </c>
      <c r="AK65" s="20">
        <v>3338337.04</v>
      </c>
      <c r="AL65" s="20">
        <f t="shared" si="36"/>
        <v>-158126.5</v>
      </c>
      <c r="AM65" s="22">
        <f t="shared" si="25"/>
        <v>-0.047366847057479844</v>
      </c>
      <c r="AN65" s="1"/>
      <c r="AO65" s="20">
        <f t="shared" si="37"/>
        <v>3131920.34</v>
      </c>
      <c r="AP65" s="20">
        <v>3318239.74</v>
      </c>
      <c r="AQ65" s="20">
        <f t="shared" si="38"/>
        <v>-186319.40000000037</v>
      </c>
      <c r="AR65" s="22">
        <f t="shared" si="26"/>
        <v>-0.056150071905292864</v>
      </c>
      <c r="AS65" s="1" t="s">
        <v>138</v>
      </c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5">
      <c r="A66" s="1" t="s">
        <v>54</v>
      </c>
      <c r="B66" s="19">
        <v>2000372.81</v>
      </c>
      <c r="C66" s="19">
        <v>486099.41</v>
      </c>
      <c r="D66" s="20">
        <v>1088372.81</v>
      </c>
      <c r="E66" s="21">
        <v>1234517.58</v>
      </c>
      <c r="F66" s="20">
        <f t="shared" si="0"/>
        <v>2632616.99</v>
      </c>
      <c r="G66" s="20">
        <v>2392497.26</v>
      </c>
      <c r="H66" s="20">
        <f t="shared" si="27"/>
        <v>240119.73000000045</v>
      </c>
      <c r="I66" s="22">
        <f t="shared" si="20"/>
        <v>0.10036363845198326</v>
      </c>
      <c r="J66" s="1"/>
      <c r="K66" s="20">
        <f t="shared" si="28"/>
        <v>2486472.22</v>
      </c>
      <c r="L66" s="20">
        <v>2360834.58</v>
      </c>
      <c r="M66" s="20">
        <f t="shared" si="29"/>
        <v>125637.64000000013</v>
      </c>
      <c r="N66" s="22">
        <f t="shared" si="21"/>
        <v>0.053217468544534796</v>
      </c>
      <c r="O66" s="1" t="s">
        <v>138</v>
      </c>
      <c r="P66" s="1"/>
      <c r="Q66" s="21">
        <v>1681653.0100000002</v>
      </c>
      <c r="R66" s="21">
        <v>329164.88</v>
      </c>
      <c r="S66" s="20">
        <v>1026653.0100000001</v>
      </c>
      <c r="T66" s="20">
        <f t="shared" si="22"/>
        <v>1088372.81</v>
      </c>
      <c r="U66" s="20">
        <f t="shared" si="30"/>
        <v>2072537.69</v>
      </c>
      <c r="V66" s="20">
        <v>2066460.0699999998</v>
      </c>
      <c r="W66" s="20">
        <f t="shared" si="31"/>
        <v>6077.620000000112</v>
      </c>
      <c r="X66" s="22">
        <f t="shared" si="23"/>
        <v>0.002941077879138554</v>
      </c>
      <c r="Y66" s="1"/>
      <c r="Z66" s="20">
        <f t="shared" si="32"/>
        <v>2010817.8900000001</v>
      </c>
      <c r="AA66" s="20">
        <v>1982861.8299999998</v>
      </c>
      <c r="AB66" s="20">
        <f t="shared" si="33"/>
        <v>27956.06000000029</v>
      </c>
      <c r="AC66" s="22">
        <f t="shared" si="24"/>
        <v>0.01409884419430285</v>
      </c>
      <c r="AD66" s="1" t="s">
        <v>138</v>
      </c>
      <c r="AE66" s="1"/>
      <c r="AF66" s="23">
        <v>1835411.8699999999</v>
      </c>
      <c r="AG66" s="24">
        <v>1124701.42</v>
      </c>
      <c r="AH66" s="24">
        <v>1079411.87</v>
      </c>
      <c r="AI66" s="20">
        <f t="shared" si="34"/>
        <v>1026653.0100000001</v>
      </c>
      <c r="AJ66" s="20">
        <f t="shared" si="35"/>
        <v>2907354.43</v>
      </c>
      <c r="AK66" s="20">
        <v>2658149.9800000004</v>
      </c>
      <c r="AL66" s="20">
        <f t="shared" si="36"/>
        <v>249204.44999999972</v>
      </c>
      <c r="AM66" s="22">
        <f t="shared" si="25"/>
        <v>0.09375108698719847</v>
      </c>
      <c r="AN66" s="1"/>
      <c r="AO66" s="20">
        <f t="shared" si="37"/>
        <v>2960113.29</v>
      </c>
      <c r="AP66" s="20">
        <v>2731818.6100000003</v>
      </c>
      <c r="AQ66" s="20">
        <f t="shared" si="38"/>
        <v>228294.6799999997</v>
      </c>
      <c r="AR66" s="22">
        <f t="shared" si="26"/>
        <v>0.08356875495478078</v>
      </c>
      <c r="AS66" s="1" t="s">
        <v>138</v>
      </c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5">
      <c r="A67" s="1" t="s">
        <v>55</v>
      </c>
      <c r="B67" s="19">
        <v>2865215.55</v>
      </c>
      <c r="C67" s="19">
        <v>833847.72</v>
      </c>
      <c r="D67" s="20">
        <v>1555215.55</v>
      </c>
      <c r="E67" s="21">
        <v>1766142.44</v>
      </c>
      <c r="F67" s="20">
        <f t="shared" si="0"/>
        <v>3909990.1599999997</v>
      </c>
      <c r="G67" s="20">
        <v>3929976.6100000003</v>
      </c>
      <c r="H67" s="20">
        <f t="shared" si="27"/>
        <v>-19986.450000000652</v>
      </c>
      <c r="I67" s="22">
        <f t="shared" si="20"/>
        <v>-0.005085640954998083</v>
      </c>
      <c r="J67" s="1"/>
      <c r="K67" s="20">
        <f t="shared" si="28"/>
        <v>3699063.2699999996</v>
      </c>
      <c r="L67" s="20">
        <v>3879381.5</v>
      </c>
      <c r="M67" s="20">
        <f t="shared" si="29"/>
        <v>-180318.23000000045</v>
      </c>
      <c r="N67" s="22">
        <f t="shared" si="21"/>
        <v>-0.04648118005408863</v>
      </c>
      <c r="O67" s="1" t="s">
        <v>138</v>
      </c>
      <c r="P67" s="1"/>
      <c r="Q67" s="21">
        <v>2409583.8</v>
      </c>
      <c r="R67" s="21">
        <v>638494.33</v>
      </c>
      <c r="S67" s="20">
        <v>1471583.8</v>
      </c>
      <c r="T67" s="20">
        <f t="shared" si="22"/>
        <v>1555215.55</v>
      </c>
      <c r="U67" s="20">
        <f t="shared" si="30"/>
        <v>3131709.88</v>
      </c>
      <c r="V67" s="20">
        <v>3474589.38</v>
      </c>
      <c r="W67" s="20">
        <f t="shared" si="31"/>
        <v>-342879.5</v>
      </c>
      <c r="X67" s="22">
        <f t="shared" si="23"/>
        <v>-0.09868202037732587</v>
      </c>
      <c r="Y67" s="1"/>
      <c r="Z67" s="20">
        <f t="shared" si="32"/>
        <v>3048078.13</v>
      </c>
      <c r="AA67" s="20">
        <v>3337716.66</v>
      </c>
      <c r="AB67" s="20">
        <f t="shared" si="33"/>
        <v>-289638.53000000026</v>
      </c>
      <c r="AC67" s="22">
        <f t="shared" si="24"/>
        <v>-0.08677744683097222</v>
      </c>
      <c r="AD67" s="1" t="s">
        <v>138</v>
      </c>
      <c r="AE67" s="1"/>
      <c r="AF67" s="23">
        <v>3193903.64</v>
      </c>
      <c r="AG67" s="24">
        <v>1961968.87</v>
      </c>
      <c r="AH67" s="24">
        <v>1610903.64</v>
      </c>
      <c r="AI67" s="20">
        <f t="shared" si="34"/>
        <v>1471583.8</v>
      </c>
      <c r="AJ67" s="20">
        <f t="shared" si="35"/>
        <v>5016552.67</v>
      </c>
      <c r="AK67" s="20">
        <v>4871220.090000001</v>
      </c>
      <c r="AL67" s="20">
        <f t="shared" si="36"/>
        <v>145332.57999999914</v>
      </c>
      <c r="AM67" s="22">
        <f t="shared" si="25"/>
        <v>0.02983494428805389</v>
      </c>
      <c r="AN67" s="1"/>
      <c r="AO67" s="20">
        <f t="shared" si="37"/>
        <v>5155872.51</v>
      </c>
      <c r="AP67" s="20">
        <v>5003381.24</v>
      </c>
      <c r="AQ67" s="20">
        <f t="shared" si="38"/>
        <v>152491.26999999955</v>
      </c>
      <c r="AR67" s="22">
        <f t="shared" si="26"/>
        <v>0.030477643554501554</v>
      </c>
      <c r="AS67" s="1" t="s">
        <v>138</v>
      </c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5">
      <c r="A68" s="1" t="s">
        <v>56</v>
      </c>
      <c r="B68" s="19">
        <v>3929548.85</v>
      </c>
      <c r="C68" s="19">
        <v>976109.96</v>
      </c>
      <c r="D68" s="20">
        <v>2112548.85</v>
      </c>
      <c r="E68" s="21">
        <v>2410263.69</v>
      </c>
      <c r="F68" s="20">
        <f t="shared" si="0"/>
        <v>5203373.65</v>
      </c>
      <c r="G68" s="20">
        <v>4405341.299999999</v>
      </c>
      <c r="H68" s="20">
        <f t="shared" si="27"/>
        <v>798032.3500000015</v>
      </c>
      <c r="I68" s="22">
        <f t="shared" si="20"/>
        <v>0.18115108357211773</v>
      </c>
      <c r="J68" s="1"/>
      <c r="K68" s="20">
        <f t="shared" si="28"/>
        <v>4905658.8100000005</v>
      </c>
      <c r="L68" s="20">
        <v>4351268.9399999995</v>
      </c>
      <c r="M68" s="20">
        <f t="shared" si="29"/>
        <v>554389.870000001</v>
      </c>
      <c r="N68" s="22">
        <f t="shared" si="21"/>
        <v>0.1274087806670945</v>
      </c>
      <c r="O68" s="1" t="s">
        <v>138</v>
      </c>
      <c r="P68" s="1"/>
      <c r="Q68" s="21">
        <v>3314330.33</v>
      </c>
      <c r="R68" s="21">
        <v>710113.62</v>
      </c>
      <c r="S68" s="20">
        <v>2023330.3299999998</v>
      </c>
      <c r="T68" s="20">
        <f t="shared" si="22"/>
        <v>2112548.85</v>
      </c>
      <c r="U68" s="20">
        <f t="shared" si="30"/>
        <v>4113662.4700000007</v>
      </c>
      <c r="V68" s="20">
        <v>3812367.0400000005</v>
      </c>
      <c r="W68" s="20">
        <f t="shared" si="31"/>
        <v>301295.43000000017</v>
      </c>
      <c r="X68" s="22">
        <f t="shared" si="23"/>
        <v>0.0790310656971791</v>
      </c>
      <c r="Y68" s="1"/>
      <c r="Z68" s="20">
        <f t="shared" si="32"/>
        <v>4024443.95</v>
      </c>
      <c r="AA68" s="20">
        <v>3679543.6900000004</v>
      </c>
      <c r="AB68" s="20">
        <f t="shared" si="33"/>
        <v>344900.2599999998</v>
      </c>
      <c r="AC68" s="22">
        <f t="shared" si="24"/>
        <v>0.09373451956484313</v>
      </c>
      <c r="AD68" s="1" t="s">
        <v>138</v>
      </c>
      <c r="AE68" s="1"/>
      <c r="AF68" s="23">
        <v>3307227.9299999997</v>
      </c>
      <c r="AG68" s="24">
        <v>2931123.29</v>
      </c>
      <c r="AH68" s="24">
        <v>1910227.93</v>
      </c>
      <c r="AI68" s="20">
        <f t="shared" si="34"/>
        <v>2023330.3299999998</v>
      </c>
      <c r="AJ68" s="20">
        <f t="shared" si="35"/>
        <v>6351453.62</v>
      </c>
      <c r="AK68" s="20">
        <v>7635423.120000001</v>
      </c>
      <c r="AL68" s="20">
        <f t="shared" si="36"/>
        <v>-1283969.500000001</v>
      </c>
      <c r="AM68" s="22">
        <f t="shared" si="25"/>
        <v>-0.16815957410884141</v>
      </c>
      <c r="AN68" s="1"/>
      <c r="AO68" s="20">
        <f t="shared" si="37"/>
        <v>6238351.22</v>
      </c>
      <c r="AP68" s="20">
        <v>7561453.07</v>
      </c>
      <c r="AQ68" s="20">
        <f t="shared" si="38"/>
        <v>-1323101.8500000006</v>
      </c>
      <c r="AR68" s="22">
        <f t="shared" si="26"/>
        <v>-0.1749798402174042</v>
      </c>
      <c r="AS68" s="1" t="s">
        <v>138</v>
      </c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5">
      <c r="A69" s="1" t="s">
        <v>57</v>
      </c>
      <c r="B69" s="19">
        <v>1026948.61</v>
      </c>
      <c r="C69" s="19">
        <v>280853.52</v>
      </c>
      <c r="D69" s="20">
        <v>564948.61</v>
      </c>
      <c r="E69" s="21">
        <v>637556.5900000001</v>
      </c>
      <c r="F69" s="20">
        <f t="shared" si="0"/>
        <v>1380410.1099999999</v>
      </c>
      <c r="G69" s="20">
        <v>1273545.4200000002</v>
      </c>
      <c r="H69" s="20">
        <f t="shared" si="27"/>
        <v>106864.68999999971</v>
      </c>
      <c r="I69" s="22">
        <f t="shared" si="20"/>
        <v>0.08391117295211958</v>
      </c>
      <c r="J69" s="1"/>
      <c r="K69" s="20">
        <f t="shared" si="28"/>
        <v>1307802.13</v>
      </c>
      <c r="L69" s="20">
        <v>1255748.01</v>
      </c>
      <c r="M69" s="20">
        <f t="shared" si="29"/>
        <v>52054.11999999988</v>
      </c>
      <c r="N69" s="22">
        <f t="shared" si="21"/>
        <v>0.041452679666201364</v>
      </c>
      <c r="O69" s="1" t="s">
        <v>138</v>
      </c>
      <c r="P69" s="1"/>
      <c r="Q69" s="21">
        <v>858830.21</v>
      </c>
      <c r="R69" s="21">
        <v>190819.42</v>
      </c>
      <c r="S69" s="20">
        <v>525830.21</v>
      </c>
      <c r="T69" s="20">
        <f t="shared" si="22"/>
        <v>564948.61</v>
      </c>
      <c r="U69" s="20">
        <f t="shared" si="30"/>
        <v>1088768.0299999998</v>
      </c>
      <c r="V69" s="20">
        <v>1090539.64</v>
      </c>
      <c r="W69" s="20">
        <f t="shared" si="31"/>
        <v>-1771.6100000001024</v>
      </c>
      <c r="X69" s="22">
        <f t="shared" si="23"/>
        <v>-0.001624526000723936</v>
      </c>
      <c r="Y69" s="1"/>
      <c r="Z69" s="20">
        <f t="shared" si="32"/>
        <v>1049649.63</v>
      </c>
      <c r="AA69" s="20">
        <v>1040304.07</v>
      </c>
      <c r="AB69" s="20">
        <f t="shared" si="33"/>
        <v>9345.55999999994</v>
      </c>
      <c r="AC69" s="22">
        <f t="shared" si="24"/>
        <v>0.008983488837066567</v>
      </c>
      <c r="AD69" s="1" t="s">
        <v>138</v>
      </c>
      <c r="AE69" s="1"/>
      <c r="AF69" s="23">
        <v>1177918.09</v>
      </c>
      <c r="AG69" s="24">
        <v>1260551.17</v>
      </c>
      <c r="AH69" s="24">
        <v>628918.09</v>
      </c>
      <c r="AI69" s="20">
        <f t="shared" si="34"/>
        <v>525830.21</v>
      </c>
      <c r="AJ69" s="20">
        <f t="shared" si="35"/>
        <v>2335381.38</v>
      </c>
      <c r="AK69" s="20">
        <v>1851774.85</v>
      </c>
      <c r="AL69" s="20">
        <f t="shared" si="36"/>
        <v>483606.5299999998</v>
      </c>
      <c r="AM69" s="22">
        <f t="shared" si="25"/>
        <v>0.26115838542682424</v>
      </c>
      <c r="AN69" s="1"/>
      <c r="AO69" s="20">
        <f t="shared" si="37"/>
        <v>2438469.26</v>
      </c>
      <c r="AP69" s="20">
        <v>1924650.9000000001</v>
      </c>
      <c r="AQ69" s="20">
        <f t="shared" si="38"/>
        <v>513818.35999999964</v>
      </c>
      <c r="AR69" s="22">
        <f t="shared" si="26"/>
        <v>0.2669670432180711</v>
      </c>
      <c r="AS69" s="1" t="s">
        <v>138</v>
      </c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5">
      <c r="A70" s="1" t="s">
        <v>58</v>
      </c>
      <c r="B70" s="19">
        <v>2949661.31</v>
      </c>
      <c r="C70" s="19">
        <v>722756.94</v>
      </c>
      <c r="D70" s="20">
        <v>1605661.31</v>
      </c>
      <c r="E70" s="21">
        <v>1821007.4700000002</v>
      </c>
      <c r="F70" s="20">
        <f t="shared" si="0"/>
        <v>3887764.41</v>
      </c>
      <c r="G70" s="20">
        <v>3508416.01</v>
      </c>
      <c r="H70" s="20">
        <f t="shared" si="27"/>
        <v>379348.4000000004</v>
      </c>
      <c r="I70" s="22">
        <f t="shared" si="20"/>
        <v>0.1081252619184121</v>
      </c>
      <c r="J70" s="1"/>
      <c r="K70" s="20">
        <f t="shared" si="28"/>
        <v>3672418.25</v>
      </c>
      <c r="L70" s="20">
        <v>3461333.2</v>
      </c>
      <c r="M70" s="20">
        <f t="shared" si="29"/>
        <v>211085.0499999998</v>
      </c>
      <c r="N70" s="22">
        <f t="shared" si="21"/>
        <v>0.06098374175592225</v>
      </c>
      <c r="O70" s="1" t="s">
        <v>138</v>
      </c>
      <c r="P70" s="1"/>
      <c r="Q70" s="21">
        <v>2479042.55</v>
      </c>
      <c r="R70" s="21">
        <v>506607.75</v>
      </c>
      <c r="S70" s="20">
        <v>1514042.55</v>
      </c>
      <c r="T70" s="20">
        <f t="shared" si="22"/>
        <v>1605661.31</v>
      </c>
      <c r="U70" s="20">
        <f t="shared" si="30"/>
        <v>3077269.0599999996</v>
      </c>
      <c r="V70" s="20">
        <v>3041508.71</v>
      </c>
      <c r="W70" s="20">
        <f t="shared" si="31"/>
        <v>35760.34999999963</v>
      </c>
      <c r="X70" s="22">
        <f t="shared" si="23"/>
        <v>0.011757437972288232</v>
      </c>
      <c r="Y70" s="1"/>
      <c r="Z70" s="20">
        <f t="shared" si="32"/>
        <v>2985650.3</v>
      </c>
      <c r="AA70" s="20">
        <v>2913042.77</v>
      </c>
      <c r="AB70" s="20">
        <f t="shared" si="33"/>
        <v>72607.5299999998</v>
      </c>
      <c r="AC70" s="22">
        <f t="shared" si="24"/>
        <v>0.02492497904519264</v>
      </c>
      <c r="AD70" s="1" t="s">
        <v>138</v>
      </c>
      <c r="AE70" s="1"/>
      <c r="AF70" s="23">
        <v>2908830.13</v>
      </c>
      <c r="AG70" s="24">
        <v>2099812.89</v>
      </c>
      <c r="AH70" s="24">
        <v>1630830.13</v>
      </c>
      <c r="AI70" s="20">
        <f t="shared" si="34"/>
        <v>1514042.55</v>
      </c>
      <c r="AJ70" s="20">
        <f t="shared" si="35"/>
        <v>4891855.4399999995</v>
      </c>
      <c r="AK70" s="20">
        <v>4352932.2</v>
      </c>
      <c r="AL70" s="20">
        <f t="shared" si="36"/>
        <v>538923.2399999993</v>
      </c>
      <c r="AM70" s="22">
        <f t="shared" si="25"/>
        <v>0.12380694558026861</v>
      </c>
      <c r="AN70" s="1"/>
      <c r="AO70" s="20">
        <f t="shared" si="37"/>
        <v>5008643.02</v>
      </c>
      <c r="AP70" s="20">
        <v>4506448.69</v>
      </c>
      <c r="AQ70" s="20">
        <f t="shared" si="38"/>
        <v>502194.32999999914</v>
      </c>
      <c r="AR70" s="22">
        <f t="shared" si="26"/>
        <v>0.11143904314596753</v>
      </c>
      <c r="AS70" s="1" t="s">
        <v>138</v>
      </c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5">
      <c r="A71" s="1" t="s">
        <v>59</v>
      </c>
      <c r="B71" s="19">
        <v>1646668.73</v>
      </c>
      <c r="C71" s="19">
        <v>474100.37</v>
      </c>
      <c r="D71" s="20">
        <v>905668.7300000001</v>
      </c>
      <c r="E71" s="21">
        <v>1022044.38</v>
      </c>
      <c r="F71" s="20">
        <f t="shared" si="0"/>
        <v>2237144.75</v>
      </c>
      <c r="G71" s="20">
        <v>2039648.2100000004</v>
      </c>
      <c r="H71" s="20">
        <f t="shared" si="27"/>
        <v>197496.53999999957</v>
      </c>
      <c r="I71" s="22">
        <f t="shared" si="20"/>
        <v>0.0968287271460404</v>
      </c>
      <c r="J71" s="1"/>
      <c r="K71" s="20">
        <f t="shared" si="28"/>
        <v>2120769.1</v>
      </c>
      <c r="L71" s="20">
        <v>2010530.3900000001</v>
      </c>
      <c r="M71" s="20">
        <f t="shared" si="29"/>
        <v>110238.70999999996</v>
      </c>
      <c r="N71" s="22">
        <f t="shared" si="21"/>
        <v>0.05483066087849586</v>
      </c>
      <c r="O71" s="1" t="s">
        <v>138</v>
      </c>
      <c r="P71" s="1"/>
      <c r="Q71" s="21">
        <v>1379909.77</v>
      </c>
      <c r="R71" s="21">
        <v>294176.68</v>
      </c>
      <c r="S71" s="20">
        <v>842909.77</v>
      </c>
      <c r="T71" s="20">
        <f t="shared" si="22"/>
        <v>905668.7300000001</v>
      </c>
      <c r="U71" s="20">
        <f t="shared" si="30"/>
        <v>1736845.4100000001</v>
      </c>
      <c r="V71" s="20">
        <v>1778641.92</v>
      </c>
      <c r="W71" s="20">
        <f t="shared" si="31"/>
        <v>-41796.50999999978</v>
      </c>
      <c r="X71" s="22">
        <f t="shared" si="23"/>
        <v>-0.023499114425459933</v>
      </c>
      <c r="Y71" s="1"/>
      <c r="Z71" s="20">
        <f t="shared" si="32"/>
        <v>1674086.45</v>
      </c>
      <c r="AA71" s="20">
        <v>1694990.71</v>
      </c>
      <c r="AB71" s="20">
        <f t="shared" si="33"/>
        <v>-20904.26000000001</v>
      </c>
      <c r="AC71" s="22">
        <f t="shared" si="24"/>
        <v>-0.012332964349993425</v>
      </c>
      <c r="AD71" s="1" t="s">
        <v>138</v>
      </c>
      <c r="AE71" s="1"/>
      <c r="AF71" s="23">
        <v>1975202.75</v>
      </c>
      <c r="AG71" s="24">
        <v>1227514.14</v>
      </c>
      <c r="AH71" s="24">
        <v>1002202.75</v>
      </c>
      <c r="AI71" s="20">
        <f t="shared" si="34"/>
        <v>842909.77</v>
      </c>
      <c r="AJ71" s="20">
        <f t="shared" si="35"/>
        <v>3043423.9099999997</v>
      </c>
      <c r="AK71" s="20">
        <v>3040209.7499999995</v>
      </c>
      <c r="AL71" s="20">
        <f t="shared" si="36"/>
        <v>3214.160000000149</v>
      </c>
      <c r="AM71" s="22">
        <f t="shared" si="25"/>
        <v>0.0010572165292215274</v>
      </c>
      <c r="AN71" s="1"/>
      <c r="AO71" s="20">
        <f t="shared" si="37"/>
        <v>3202716.8899999997</v>
      </c>
      <c r="AP71" s="20">
        <v>3188407.19</v>
      </c>
      <c r="AQ71" s="20">
        <f t="shared" si="38"/>
        <v>14309.69999999972</v>
      </c>
      <c r="AR71" s="22">
        <f t="shared" si="26"/>
        <v>0.004488040312065511</v>
      </c>
      <c r="AS71" s="1" t="s">
        <v>138</v>
      </c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5">
      <c r="A72" s="1" t="s">
        <v>7</v>
      </c>
      <c r="B72" s="19">
        <v>1619355.52</v>
      </c>
      <c r="C72" s="19">
        <v>378746.88</v>
      </c>
      <c r="D72" s="20">
        <v>880355.52</v>
      </c>
      <c r="E72" s="21">
        <v>998582.89</v>
      </c>
      <c r="F72" s="20">
        <f t="shared" si="0"/>
        <v>2116329.77</v>
      </c>
      <c r="G72" s="20">
        <v>1897715.61</v>
      </c>
      <c r="H72" s="20">
        <f t="shared" si="27"/>
        <v>218614.15999999992</v>
      </c>
      <c r="I72" s="22">
        <f t="shared" si="20"/>
        <v>0.11519858868632049</v>
      </c>
      <c r="J72" s="1"/>
      <c r="K72" s="20">
        <f t="shared" si="28"/>
        <v>1998102.4</v>
      </c>
      <c r="L72" s="20">
        <v>1872389.4800000002</v>
      </c>
      <c r="M72" s="20">
        <f t="shared" si="29"/>
        <v>125712.91999999969</v>
      </c>
      <c r="N72" s="22">
        <f t="shared" si="21"/>
        <v>0.06714036868013151</v>
      </c>
      <c r="O72" s="1" t="s">
        <v>138</v>
      </c>
      <c r="P72" s="1"/>
      <c r="Q72" s="21">
        <v>1359464.21</v>
      </c>
      <c r="R72" s="21">
        <v>267685.17</v>
      </c>
      <c r="S72" s="20">
        <v>830464.2099999998</v>
      </c>
      <c r="T72" s="20">
        <f t="shared" si="22"/>
        <v>880355.52</v>
      </c>
      <c r="U72" s="20">
        <f t="shared" si="30"/>
        <v>1677040.69</v>
      </c>
      <c r="V72" s="20">
        <v>1617105.58</v>
      </c>
      <c r="W72" s="20">
        <f t="shared" si="31"/>
        <v>59935.10999999987</v>
      </c>
      <c r="X72" s="22">
        <f t="shared" si="23"/>
        <v>0.03706320152577791</v>
      </c>
      <c r="Y72" s="1"/>
      <c r="Z72" s="20">
        <f t="shared" si="32"/>
        <v>1627149.38</v>
      </c>
      <c r="AA72" s="20">
        <v>1548955.3599999999</v>
      </c>
      <c r="AB72" s="20">
        <f t="shared" si="33"/>
        <v>78194.02000000002</v>
      </c>
      <c r="AC72" s="22">
        <f t="shared" si="24"/>
        <v>0.05048177760268047</v>
      </c>
      <c r="AD72" s="1" t="s">
        <v>138</v>
      </c>
      <c r="AE72" s="1"/>
      <c r="AF72" s="23">
        <v>1575560.0699999998</v>
      </c>
      <c r="AG72" s="24">
        <v>1236742</v>
      </c>
      <c r="AH72" s="24">
        <v>868560.07</v>
      </c>
      <c r="AI72" s="20">
        <f t="shared" si="34"/>
        <v>830464.2099999998</v>
      </c>
      <c r="AJ72" s="20">
        <f t="shared" si="35"/>
        <v>2774206.21</v>
      </c>
      <c r="AK72" s="20">
        <v>2408273.17</v>
      </c>
      <c r="AL72" s="20">
        <f t="shared" si="36"/>
        <v>365933.04000000004</v>
      </c>
      <c r="AM72" s="22">
        <f t="shared" si="25"/>
        <v>0.15194831074748882</v>
      </c>
      <c r="AN72" s="1"/>
      <c r="AO72" s="20">
        <f t="shared" si="37"/>
        <v>2812302.07</v>
      </c>
      <c r="AP72" s="20">
        <v>2451112.8</v>
      </c>
      <c r="AQ72" s="20">
        <f t="shared" si="38"/>
        <v>361189.27</v>
      </c>
      <c r="AR72" s="22">
        <f t="shared" si="26"/>
        <v>0.14735726156707263</v>
      </c>
      <c r="AS72" s="1" t="s">
        <v>138</v>
      </c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5">
      <c r="A73" s="1" t="s">
        <v>60</v>
      </c>
      <c r="B73" s="19">
        <v>996450.9700000001</v>
      </c>
      <c r="C73" s="19">
        <v>260597.65</v>
      </c>
      <c r="D73" s="20">
        <v>549450.9700000001</v>
      </c>
      <c r="E73" s="21">
        <v>619015.5700000001</v>
      </c>
      <c r="F73" s="20">
        <f t="shared" si="0"/>
        <v>1326613.2200000002</v>
      </c>
      <c r="G73" s="20">
        <v>1192611.74</v>
      </c>
      <c r="H73" s="20">
        <f t="shared" si="27"/>
        <v>134001.4800000002</v>
      </c>
      <c r="I73" s="22">
        <f t="shared" si="20"/>
        <v>0.11235968547483877</v>
      </c>
      <c r="J73" s="1"/>
      <c r="K73" s="20">
        <f t="shared" si="28"/>
        <v>1257048.62</v>
      </c>
      <c r="L73" s="20">
        <v>1175273.17</v>
      </c>
      <c r="M73" s="20">
        <f t="shared" si="29"/>
        <v>81775.45000000019</v>
      </c>
      <c r="N73" s="22">
        <f t="shared" si="21"/>
        <v>0.06957995135718131</v>
      </c>
      <c r="O73" s="1" t="s">
        <v>138</v>
      </c>
      <c r="P73" s="1"/>
      <c r="Q73" s="21">
        <v>833116.02</v>
      </c>
      <c r="R73" s="21">
        <v>179809.02</v>
      </c>
      <c r="S73" s="20">
        <v>509116.01999999996</v>
      </c>
      <c r="T73" s="20">
        <f t="shared" si="22"/>
        <v>549450.9700000001</v>
      </c>
      <c r="U73" s="20">
        <f t="shared" si="30"/>
        <v>1053259.9900000002</v>
      </c>
      <c r="V73" s="20">
        <v>1067565.0699999998</v>
      </c>
      <c r="W73" s="20">
        <f t="shared" si="31"/>
        <v>-14305.079999999609</v>
      </c>
      <c r="X73" s="22">
        <f t="shared" si="23"/>
        <v>-0.013399726538448453</v>
      </c>
      <c r="Y73" s="1"/>
      <c r="Z73" s="20">
        <f t="shared" si="32"/>
        <v>1012925.04</v>
      </c>
      <c r="AA73" s="20">
        <v>1017350.4</v>
      </c>
      <c r="AB73" s="20">
        <f t="shared" si="33"/>
        <v>-4425.359999999986</v>
      </c>
      <c r="AC73" s="22">
        <f t="shared" si="24"/>
        <v>-0.0043498877083058</v>
      </c>
      <c r="AD73" s="1" t="s">
        <v>138</v>
      </c>
      <c r="AE73" s="1"/>
      <c r="AF73" s="23">
        <v>909460.83</v>
      </c>
      <c r="AG73" s="24">
        <v>1155650.42</v>
      </c>
      <c r="AH73" s="24">
        <v>600460.83</v>
      </c>
      <c r="AI73" s="20">
        <f t="shared" si="34"/>
        <v>509116.01999999996</v>
      </c>
      <c r="AJ73" s="20">
        <f t="shared" si="35"/>
        <v>1973766.44</v>
      </c>
      <c r="AK73" s="20">
        <v>1968957.37</v>
      </c>
      <c r="AL73" s="20">
        <f t="shared" si="36"/>
        <v>4809.069999999832</v>
      </c>
      <c r="AM73" s="22">
        <f t="shared" si="25"/>
        <v>0.002442444957556411</v>
      </c>
      <c r="AN73" s="1"/>
      <c r="AO73" s="20">
        <f t="shared" si="37"/>
        <v>2065111.25</v>
      </c>
      <c r="AP73" s="20">
        <v>2057546.79</v>
      </c>
      <c r="AQ73" s="20">
        <f t="shared" si="38"/>
        <v>7564.459999999963</v>
      </c>
      <c r="AR73" s="22">
        <f t="shared" si="26"/>
        <v>0.0036764461623737255</v>
      </c>
      <c r="AS73" s="1" t="s">
        <v>138</v>
      </c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5">
      <c r="A74" s="1" t="s">
        <v>61</v>
      </c>
      <c r="B74" s="19">
        <v>9577675.8</v>
      </c>
      <c r="C74" s="19">
        <v>2566742.03</v>
      </c>
      <c r="D74" s="20">
        <v>5178675.8</v>
      </c>
      <c r="E74" s="21">
        <v>5891537.030000001</v>
      </c>
      <c r="F74" s="20">
        <f t="shared" si="0"/>
        <v>12857279.060000002</v>
      </c>
      <c r="G74" s="20">
        <v>10755368.66</v>
      </c>
      <c r="H74" s="20">
        <f t="shared" si="27"/>
        <v>2101910.4000000022</v>
      </c>
      <c r="I74" s="22">
        <f t="shared" si="20"/>
        <v>0.1954289496200312</v>
      </c>
      <c r="J74" s="1"/>
      <c r="K74" s="20">
        <f t="shared" si="28"/>
        <v>12144417.83</v>
      </c>
      <c r="L74" s="20">
        <v>10616463.08</v>
      </c>
      <c r="M74" s="20">
        <f t="shared" si="29"/>
        <v>1527954.75</v>
      </c>
      <c r="N74" s="22">
        <f t="shared" si="21"/>
        <v>0.14392314450548627</v>
      </c>
      <c r="O74" s="1" t="s">
        <v>138</v>
      </c>
      <c r="P74" s="1"/>
      <c r="Q74" s="21">
        <v>8063055.24</v>
      </c>
      <c r="R74" s="21">
        <v>2061672.46</v>
      </c>
      <c r="S74" s="20">
        <v>4923055.24</v>
      </c>
      <c r="T74" s="20">
        <f t="shared" si="22"/>
        <v>5178675.8</v>
      </c>
      <c r="U74" s="20">
        <f t="shared" si="30"/>
        <v>10380348.259999998</v>
      </c>
      <c r="V74" s="20">
        <v>9431825.379999999</v>
      </c>
      <c r="W74" s="20">
        <f t="shared" si="31"/>
        <v>948522.879999999</v>
      </c>
      <c r="X74" s="22">
        <f t="shared" si="23"/>
        <v>0.10056620450282328</v>
      </c>
      <c r="Y74" s="1"/>
      <c r="Z74" s="20">
        <f t="shared" si="32"/>
        <v>10124727.7</v>
      </c>
      <c r="AA74" s="20">
        <v>9069544.33</v>
      </c>
      <c r="AB74" s="20">
        <f t="shared" si="33"/>
        <v>1055183.3699999992</v>
      </c>
      <c r="AC74" s="22">
        <f t="shared" si="24"/>
        <v>0.1163435925341576</v>
      </c>
      <c r="AD74" s="1" t="s">
        <v>138</v>
      </c>
      <c r="AE74" s="1"/>
      <c r="AF74" s="23">
        <v>8569451.54</v>
      </c>
      <c r="AG74" s="24">
        <v>9115805.77</v>
      </c>
      <c r="AH74" s="24">
        <v>5647451.54</v>
      </c>
      <c r="AI74" s="20">
        <f t="shared" si="34"/>
        <v>4923055.24</v>
      </c>
      <c r="AJ74" s="20">
        <f t="shared" si="35"/>
        <v>16960861.009999998</v>
      </c>
      <c r="AK74" s="20">
        <v>12765414.98</v>
      </c>
      <c r="AL74" s="20">
        <f t="shared" si="36"/>
        <v>4195446.0299999975</v>
      </c>
      <c r="AM74" s="22">
        <f t="shared" si="25"/>
        <v>0.3286572380587034</v>
      </c>
      <c r="AN74" s="1"/>
      <c r="AO74" s="20">
        <f t="shared" si="37"/>
        <v>17685257.31</v>
      </c>
      <c r="AP74" s="20">
        <v>13551415.02</v>
      </c>
      <c r="AQ74" s="20">
        <f t="shared" si="38"/>
        <v>4133842.289999999</v>
      </c>
      <c r="AR74" s="22">
        <f t="shared" si="26"/>
        <v>0.30504875571289225</v>
      </c>
      <c r="AS74" s="1" t="s">
        <v>138</v>
      </c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5">
      <c r="A75" s="1" t="s">
        <v>62</v>
      </c>
      <c r="B75" s="19">
        <v>45592170.46</v>
      </c>
      <c r="C75" s="19">
        <v>10206160.46</v>
      </c>
      <c r="D75" s="20">
        <v>24547170.46</v>
      </c>
      <c r="E75" s="21">
        <v>27983068.859999996</v>
      </c>
      <c r="F75" s="20">
        <f t="shared" si="0"/>
        <v>59234229.31999999</v>
      </c>
      <c r="G75" s="20">
        <v>53795023.39</v>
      </c>
      <c r="H75" s="20">
        <f t="shared" si="27"/>
        <v>5439205.929999992</v>
      </c>
      <c r="I75" s="22">
        <f t="shared" si="20"/>
        <v>0.10110983483671254</v>
      </c>
      <c r="J75" s="1"/>
      <c r="K75" s="20">
        <f t="shared" si="28"/>
        <v>55798330.92</v>
      </c>
      <c r="L75" s="20">
        <v>53117517.56</v>
      </c>
      <c r="M75" s="20">
        <f t="shared" si="29"/>
        <v>2680813.3599999994</v>
      </c>
      <c r="N75" s="22">
        <f t="shared" si="21"/>
        <v>0.05046947754988418</v>
      </c>
      <c r="O75" s="1" t="s">
        <v>138</v>
      </c>
      <c r="P75" s="1"/>
      <c r="Q75" s="21">
        <v>38424407.29000001</v>
      </c>
      <c r="R75" s="21">
        <v>7207537.84</v>
      </c>
      <c r="S75" s="20">
        <v>23459407.290000003</v>
      </c>
      <c r="T75" s="20">
        <f t="shared" si="22"/>
        <v>24547170.46</v>
      </c>
      <c r="U75" s="20">
        <f t="shared" si="30"/>
        <v>46719708.30000001</v>
      </c>
      <c r="V75" s="20">
        <v>46277244.7</v>
      </c>
      <c r="W75" s="20">
        <f t="shared" si="31"/>
        <v>442463.60000000894</v>
      </c>
      <c r="X75" s="22">
        <f t="shared" si="23"/>
        <v>0.009561148310975653</v>
      </c>
      <c r="Y75" s="1"/>
      <c r="Z75" s="20">
        <f t="shared" si="32"/>
        <v>45631945.13000001</v>
      </c>
      <c r="AA75" s="20">
        <v>44572577.550000004</v>
      </c>
      <c r="AB75" s="20">
        <f t="shared" si="33"/>
        <v>1059367.5800000057</v>
      </c>
      <c r="AC75" s="22">
        <f t="shared" si="24"/>
        <v>0.023767249690948233</v>
      </c>
      <c r="AD75" s="1" t="s">
        <v>138</v>
      </c>
      <c r="AE75" s="1"/>
      <c r="AF75" s="23">
        <v>39578857.83</v>
      </c>
      <c r="AG75" s="24">
        <v>21864276.53</v>
      </c>
      <c r="AH75" s="24">
        <v>23829857.83</v>
      </c>
      <c r="AI75" s="20">
        <f t="shared" si="34"/>
        <v>23459407.290000003</v>
      </c>
      <c r="AJ75" s="20">
        <f t="shared" si="35"/>
        <v>61072683.82000001</v>
      </c>
      <c r="AK75" s="20">
        <v>57929491.75</v>
      </c>
      <c r="AL75" s="20">
        <f t="shared" si="36"/>
        <v>3143192.0700000077</v>
      </c>
      <c r="AM75" s="22">
        <f t="shared" si="25"/>
        <v>0.05425892710339553</v>
      </c>
      <c r="AN75" s="1"/>
      <c r="AO75" s="20">
        <f t="shared" si="37"/>
        <v>61443134.36</v>
      </c>
      <c r="AP75" s="20">
        <v>58451121.519999996</v>
      </c>
      <c r="AQ75" s="20">
        <f t="shared" si="38"/>
        <v>2992012.8400000036</v>
      </c>
      <c r="AR75" s="22">
        <f t="shared" si="26"/>
        <v>0.05118828796084318</v>
      </c>
      <c r="AS75" s="1" t="s">
        <v>138</v>
      </c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5">
      <c r="A76" s="1" t="s">
        <v>63</v>
      </c>
      <c r="B76" s="19">
        <v>1269558.85</v>
      </c>
      <c r="C76" s="19">
        <v>343242.19</v>
      </c>
      <c r="D76" s="20">
        <v>689558.85</v>
      </c>
      <c r="E76" s="21">
        <v>782820.73</v>
      </c>
      <c r="F76" s="20">
        <f t="shared" si="0"/>
        <v>1706062.92</v>
      </c>
      <c r="G76" s="20">
        <v>1523160.63</v>
      </c>
      <c r="H76" s="20">
        <f t="shared" si="27"/>
        <v>182902.29000000004</v>
      </c>
      <c r="I76" s="22">
        <f t="shared" si="20"/>
        <v>0.12008076259166445</v>
      </c>
      <c r="J76" s="1"/>
      <c r="K76" s="20">
        <f t="shared" si="28"/>
        <v>1612801.04</v>
      </c>
      <c r="L76" s="20">
        <v>1503570.56</v>
      </c>
      <c r="M76" s="20">
        <f t="shared" si="29"/>
        <v>109230.47999999998</v>
      </c>
      <c r="N76" s="22">
        <f t="shared" si="21"/>
        <v>0.07264739208514426</v>
      </c>
      <c r="O76" s="1" t="s">
        <v>138</v>
      </c>
      <c r="P76" s="1"/>
      <c r="Q76" s="21">
        <v>1068912</v>
      </c>
      <c r="R76" s="21">
        <v>230852.77</v>
      </c>
      <c r="S76" s="20">
        <v>651912</v>
      </c>
      <c r="T76" s="20">
        <f t="shared" si="22"/>
        <v>689558.85</v>
      </c>
      <c r="U76" s="20">
        <f t="shared" si="30"/>
        <v>1337411.62</v>
      </c>
      <c r="V76" s="20">
        <v>1322681.52</v>
      </c>
      <c r="W76" s="20">
        <f t="shared" si="31"/>
        <v>14730.100000000093</v>
      </c>
      <c r="X76" s="22">
        <f t="shared" si="23"/>
        <v>0.011136543285189315</v>
      </c>
      <c r="Y76" s="1"/>
      <c r="Z76" s="20">
        <f t="shared" si="32"/>
        <v>1299764.77</v>
      </c>
      <c r="AA76" s="20">
        <v>1270593.44</v>
      </c>
      <c r="AB76" s="20">
        <f t="shared" si="33"/>
        <v>29171.330000000075</v>
      </c>
      <c r="AC76" s="22">
        <f t="shared" si="24"/>
        <v>0.022958823083487623</v>
      </c>
      <c r="AD76" s="1" t="s">
        <v>138</v>
      </c>
      <c r="AE76" s="1"/>
      <c r="AF76" s="23">
        <v>1393316.48</v>
      </c>
      <c r="AG76" s="24">
        <v>1043735.55</v>
      </c>
      <c r="AH76" s="24">
        <v>662316.48</v>
      </c>
      <c r="AI76" s="20">
        <f t="shared" si="34"/>
        <v>651912</v>
      </c>
      <c r="AJ76" s="20">
        <f t="shared" si="35"/>
        <v>2426647.5500000003</v>
      </c>
      <c r="AK76" s="20">
        <v>2347647.7000000007</v>
      </c>
      <c r="AL76" s="20">
        <f t="shared" si="36"/>
        <v>78999.84999999963</v>
      </c>
      <c r="AM76" s="22">
        <f t="shared" si="25"/>
        <v>0.033650641022500816</v>
      </c>
      <c r="AN76" s="1"/>
      <c r="AO76" s="20">
        <f t="shared" si="37"/>
        <v>2437052.0300000003</v>
      </c>
      <c r="AP76" s="20">
        <v>2358401.0600000005</v>
      </c>
      <c r="AQ76" s="20">
        <f t="shared" si="38"/>
        <v>78650.96999999974</v>
      </c>
      <c r="AR76" s="22">
        <f t="shared" si="26"/>
        <v>0.033349276903734015</v>
      </c>
      <c r="AS76" s="1" t="s">
        <v>138</v>
      </c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5">
      <c r="A77" s="1" t="s">
        <v>64</v>
      </c>
      <c r="B77" s="19">
        <v>1161199.72</v>
      </c>
      <c r="C77" s="19">
        <v>313611.22</v>
      </c>
      <c r="D77" s="20">
        <v>634199.72</v>
      </c>
      <c r="E77" s="21">
        <v>718076.8599999999</v>
      </c>
      <c r="F77" s="20">
        <f t="shared" si="0"/>
        <v>1558688.0799999998</v>
      </c>
      <c r="G77" s="20">
        <v>1397919.0499999998</v>
      </c>
      <c r="H77" s="20">
        <f t="shared" si="27"/>
        <v>160769.03000000003</v>
      </c>
      <c r="I77" s="22">
        <f aca="true" t="shared" si="39" ref="I77:I108">IF(ISERR(+F77/G77-1)," ",+F77/G77-1)</f>
        <v>0.11500596547418107</v>
      </c>
      <c r="J77" s="1"/>
      <c r="K77" s="20">
        <f t="shared" si="28"/>
        <v>1474810.94</v>
      </c>
      <c r="L77" s="20">
        <v>1378948.15</v>
      </c>
      <c r="M77" s="20">
        <f t="shared" si="29"/>
        <v>95862.79000000004</v>
      </c>
      <c r="N77" s="22">
        <f aca="true" t="shared" si="40" ref="N77:N108">IF(ISERR(+K77/L77-1)," ",+K77/L77-1)</f>
        <v>0.06951877777275395</v>
      </c>
      <c r="O77" s="1" t="s">
        <v>138</v>
      </c>
      <c r="P77" s="1"/>
      <c r="Q77" s="21">
        <v>975443.9099999999</v>
      </c>
      <c r="R77" s="21">
        <v>197213.78</v>
      </c>
      <c r="S77" s="20">
        <v>595443.9099999999</v>
      </c>
      <c r="T77" s="20">
        <f aca="true" t="shared" si="41" ref="T77:T108">D77</f>
        <v>634199.72</v>
      </c>
      <c r="U77" s="20">
        <f t="shared" si="30"/>
        <v>1211413.5</v>
      </c>
      <c r="V77" s="20">
        <v>1236244.44</v>
      </c>
      <c r="W77" s="20">
        <f t="shared" si="31"/>
        <v>-24830.939999999944</v>
      </c>
      <c r="X77" s="22">
        <f aca="true" t="shared" si="42" ref="X77:X108">IF(ISERR(+U77/V77-1)," ",+U77/V77-1)</f>
        <v>-0.020085784976310972</v>
      </c>
      <c r="Y77" s="1"/>
      <c r="Z77" s="20">
        <f t="shared" si="32"/>
        <v>1172657.69</v>
      </c>
      <c r="AA77" s="20">
        <v>1183727.92</v>
      </c>
      <c r="AB77" s="20">
        <f t="shared" si="33"/>
        <v>-11070.229999999981</v>
      </c>
      <c r="AC77" s="22">
        <f aca="true" t="shared" si="43" ref="AC77:AC108">IF(ISERR(+Z77/AA77-1)," ",+Z77/AA77-1)</f>
        <v>-0.009352005484503545</v>
      </c>
      <c r="AD77" s="1" t="s">
        <v>138</v>
      </c>
      <c r="AE77" s="1"/>
      <c r="AF77" s="23">
        <v>1223097.7999999998</v>
      </c>
      <c r="AG77" s="24">
        <v>805677.6</v>
      </c>
      <c r="AH77" s="24">
        <v>634097.8</v>
      </c>
      <c r="AI77" s="20">
        <f t="shared" si="34"/>
        <v>595443.9099999999</v>
      </c>
      <c r="AJ77" s="20">
        <f t="shared" si="35"/>
        <v>1990121.5099999998</v>
      </c>
      <c r="AK77" s="20">
        <v>1959448.54</v>
      </c>
      <c r="AL77" s="20">
        <f t="shared" si="36"/>
        <v>30672.96999999974</v>
      </c>
      <c r="AM77" s="22">
        <f aca="true" t="shared" si="44" ref="AM77:AM108">IF(ISERR(+AJ77/AK77-1)," ",+AJ77/AK77-1)</f>
        <v>0.015653878820415246</v>
      </c>
      <c r="AN77" s="1"/>
      <c r="AO77" s="20">
        <f t="shared" si="37"/>
        <v>2028775.4</v>
      </c>
      <c r="AP77" s="20">
        <v>1989974.6400000001</v>
      </c>
      <c r="AQ77" s="20">
        <f t="shared" si="38"/>
        <v>38800.75999999978</v>
      </c>
      <c r="AR77" s="22">
        <f aca="true" t="shared" si="45" ref="AR77:AR108">IF(ISERR(+AO77/AP77-1)," ",+AO77/AP77-1)</f>
        <v>0.01949811782526023</v>
      </c>
      <c r="AS77" s="1" t="s">
        <v>138</v>
      </c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5">
      <c r="A78" s="1" t="s">
        <v>9</v>
      </c>
      <c r="B78" s="19">
        <v>1000434.59</v>
      </c>
      <c r="C78" s="19">
        <v>242165.68</v>
      </c>
      <c r="D78" s="20">
        <v>548434.59</v>
      </c>
      <c r="E78" s="21">
        <v>619983.91</v>
      </c>
      <c r="F78" s="20">
        <f aca="true" t="shared" si="46" ref="F78:F143">B78+C78-D78+E78</f>
        <v>1314149.59</v>
      </c>
      <c r="G78" s="20">
        <v>1213036.65</v>
      </c>
      <c r="H78" s="20">
        <f t="shared" si="27"/>
        <v>101112.94000000018</v>
      </c>
      <c r="I78" s="22">
        <f t="shared" si="39"/>
        <v>0.0833552226142551</v>
      </c>
      <c r="J78" s="1"/>
      <c r="K78" s="20">
        <f t="shared" si="28"/>
        <v>1242600.27</v>
      </c>
      <c r="L78" s="20">
        <v>1195978.96</v>
      </c>
      <c r="M78" s="20">
        <f t="shared" si="29"/>
        <v>46621.310000000056</v>
      </c>
      <c r="N78" s="22">
        <f t="shared" si="40"/>
        <v>0.03898171419336682</v>
      </c>
      <c r="O78" s="1" t="s">
        <v>138</v>
      </c>
      <c r="P78" s="1"/>
      <c r="Q78" s="21">
        <v>839775.6799999999</v>
      </c>
      <c r="R78" s="21">
        <v>195185.53</v>
      </c>
      <c r="S78" s="20">
        <v>512775.68</v>
      </c>
      <c r="T78" s="20">
        <f t="shared" si="41"/>
        <v>548434.59</v>
      </c>
      <c r="U78" s="20">
        <f t="shared" si="30"/>
        <v>1070620.1199999999</v>
      </c>
      <c r="V78" s="20">
        <v>1063168.22</v>
      </c>
      <c r="W78" s="20">
        <f t="shared" si="31"/>
        <v>7451.899999999907</v>
      </c>
      <c r="X78" s="22">
        <f t="shared" si="42"/>
        <v>0.007009144799305478</v>
      </c>
      <c r="Y78" s="1"/>
      <c r="Z78" s="20">
        <f t="shared" si="32"/>
        <v>1034961.21</v>
      </c>
      <c r="AA78" s="20">
        <v>1015224.87</v>
      </c>
      <c r="AB78" s="20">
        <f t="shared" si="33"/>
        <v>19736.339999999967</v>
      </c>
      <c r="AC78" s="22">
        <f t="shared" si="43"/>
        <v>0.01944036300056351</v>
      </c>
      <c r="AD78" s="1" t="s">
        <v>138</v>
      </c>
      <c r="AE78" s="1"/>
      <c r="AF78" s="23">
        <v>1027834.51</v>
      </c>
      <c r="AG78" s="24">
        <v>728385.29</v>
      </c>
      <c r="AH78" s="24">
        <v>591834.51</v>
      </c>
      <c r="AI78" s="20">
        <f t="shared" si="34"/>
        <v>512775.68</v>
      </c>
      <c r="AJ78" s="20">
        <f t="shared" si="35"/>
        <v>1677160.97</v>
      </c>
      <c r="AK78" s="20">
        <v>1767753.9100000001</v>
      </c>
      <c r="AL78" s="20">
        <f t="shared" si="36"/>
        <v>-90592.94000000018</v>
      </c>
      <c r="AM78" s="22">
        <f t="shared" si="44"/>
        <v>-0.05124748387630507</v>
      </c>
      <c r="AN78" s="1"/>
      <c r="AO78" s="20">
        <f t="shared" si="37"/>
        <v>1756219.8</v>
      </c>
      <c r="AP78" s="20">
        <v>1850892.82</v>
      </c>
      <c r="AQ78" s="20">
        <f t="shared" si="38"/>
        <v>-94673.02000000002</v>
      </c>
      <c r="AR78" s="22">
        <f t="shared" si="45"/>
        <v>-0.05114992017744169</v>
      </c>
      <c r="AS78" s="1" t="s">
        <v>138</v>
      </c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5">
      <c r="A79" s="1" t="s">
        <v>65</v>
      </c>
      <c r="B79" s="19">
        <v>1930430.9700000002</v>
      </c>
      <c r="C79" s="19">
        <v>483579.85</v>
      </c>
      <c r="D79" s="20">
        <v>1072430.9700000002</v>
      </c>
      <c r="E79" s="21">
        <v>1204127.2200000002</v>
      </c>
      <c r="F79" s="20">
        <f t="shared" si="46"/>
        <v>2545707.0700000003</v>
      </c>
      <c r="G79" s="20">
        <v>2277735.33</v>
      </c>
      <c r="H79" s="20">
        <f t="shared" si="27"/>
        <v>267971.7400000002</v>
      </c>
      <c r="I79" s="22">
        <f t="shared" si="39"/>
        <v>0.11764832220431876</v>
      </c>
      <c r="J79" s="1"/>
      <c r="K79" s="20">
        <f t="shared" si="28"/>
        <v>2414010.8200000003</v>
      </c>
      <c r="L79" s="20">
        <v>2241796.06</v>
      </c>
      <c r="M79" s="20">
        <f t="shared" si="29"/>
        <v>172214.76000000024</v>
      </c>
      <c r="N79" s="22">
        <f t="shared" si="40"/>
        <v>0.07681999405423179</v>
      </c>
      <c r="O79" s="1" t="s">
        <v>138</v>
      </c>
      <c r="P79" s="1"/>
      <c r="Q79" s="21">
        <v>1612817.77</v>
      </c>
      <c r="R79" s="21">
        <v>390944.93</v>
      </c>
      <c r="S79" s="20">
        <v>984817.7699999999</v>
      </c>
      <c r="T79" s="20">
        <f t="shared" si="41"/>
        <v>1072430.9700000002</v>
      </c>
      <c r="U79" s="20">
        <f t="shared" si="30"/>
        <v>2091375.9000000004</v>
      </c>
      <c r="V79" s="20">
        <v>1946485.8599999999</v>
      </c>
      <c r="W79" s="20">
        <f t="shared" si="31"/>
        <v>144890.0400000005</v>
      </c>
      <c r="X79" s="22">
        <f t="shared" si="42"/>
        <v>0.07443672876205754</v>
      </c>
      <c r="Y79" s="1"/>
      <c r="Z79" s="20">
        <f t="shared" si="32"/>
        <v>2003762.7</v>
      </c>
      <c r="AA79" s="20">
        <v>1837007.9899999998</v>
      </c>
      <c r="AB79" s="20">
        <f t="shared" si="33"/>
        <v>166754.7100000002</v>
      </c>
      <c r="AC79" s="22">
        <f t="shared" si="43"/>
        <v>0.09077516859357826</v>
      </c>
      <c r="AD79" s="1" t="s">
        <v>138</v>
      </c>
      <c r="AE79" s="1"/>
      <c r="AF79" s="23">
        <v>2034574.4100000001</v>
      </c>
      <c r="AG79" s="24">
        <v>1175002.52</v>
      </c>
      <c r="AH79" s="24">
        <v>1140574.41</v>
      </c>
      <c r="AI79" s="20">
        <f t="shared" si="34"/>
        <v>984817.7699999999</v>
      </c>
      <c r="AJ79" s="20">
        <f t="shared" si="35"/>
        <v>3053820.29</v>
      </c>
      <c r="AK79" s="20">
        <v>2741926.8999999994</v>
      </c>
      <c r="AL79" s="20">
        <f t="shared" si="36"/>
        <v>311893.3900000006</v>
      </c>
      <c r="AM79" s="22">
        <f t="shared" si="44"/>
        <v>0.11374971010350454</v>
      </c>
      <c r="AN79" s="1"/>
      <c r="AO79" s="20">
        <f t="shared" si="37"/>
        <v>3209576.93</v>
      </c>
      <c r="AP79" s="20">
        <v>2908958.1799999997</v>
      </c>
      <c r="AQ79" s="20">
        <f t="shared" si="38"/>
        <v>300618.75000000047</v>
      </c>
      <c r="AR79" s="22">
        <f t="shared" si="45"/>
        <v>0.1033424103745626</v>
      </c>
      <c r="AS79" s="1" t="s">
        <v>138</v>
      </c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5">
      <c r="A80" s="1" t="s">
        <v>66</v>
      </c>
      <c r="B80" s="19">
        <v>1511913.56</v>
      </c>
      <c r="C80" s="19">
        <v>398439.41</v>
      </c>
      <c r="D80" s="20">
        <v>828913.56</v>
      </c>
      <c r="E80" s="21">
        <v>936829.48</v>
      </c>
      <c r="F80" s="20">
        <f t="shared" si="46"/>
        <v>2018268.89</v>
      </c>
      <c r="G80" s="20">
        <v>1925466.77</v>
      </c>
      <c r="H80" s="20">
        <f t="shared" si="27"/>
        <v>92802.11999999988</v>
      </c>
      <c r="I80" s="22">
        <f t="shared" si="39"/>
        <v>0.04819720674795125</v>
      </c>
      <c r="J80" s="1"/>
      <c r="K80" s="20">
        <f t="shared" si="28"/>
        <v>1910352.97</v>
      </c>
      <c r="L80" s="20">
        <v>1899920.27</v>
      </c>
      <c r="M80" s="20">
        <f t="shared" si="29"/>
        <v>10432.699999999953</v>
      </c>
      <c r="N80" s="22">
        <f t="shared" si="40"/>
        <v>0.005491125161794175</v>
      </c>
      <c r="O80" s="1" t="s">
        <v>138</v>
      </c>
      <c r="P80" s="1"/>
      <c r="Q80" s="21">
        <v>1267528.21</v>
      </c>
      <c r="R80" s="21">
        <v>249224.25</v>
      </c>
      <c r="S80" s="20">
        <v>774528.21</v>
      </c>
      <c r="T80" s="20">
        <f t="shared" si="41"/>
        <v>828913.56</v>
      </c>
      <c r="U80" s="20">
        <f t="shared" si="30"/>
        <v>1571137.81</v>
      </c>
      <c r="V80" s="20">
        <v>1637147.81</v>
      </c>
      <c r="W80" s="20">
        <f t="shared" si="31"/>
        <v>-66010</v>
      </c>
      <c r="X80" s="22">
        <f t="shared" si="42"/>
        <v>-0.040320122347413445</v>
      </c>
      <c r="Y80" s="1"/>
      <c r="Z80" s="20">
        <f t="shared" si="32"/>
        <v>1516752.46</v>
      </c>
      <c r="AA80" s="20">
        <v>1566307.59</v>
      </c>
      <c r="AB80" s="20">
        <f t="shared" si="33"/>
        <v>-49555.13000000012</v>
      </c>
      <c r="AC80" s="22">
        <f t="shared" si="43"/>
        <v>-0.03163818544734254</v>
      </c>
      <c r="AD80" s="1" t="s">
        <v>138</v>
      </c>
      <c r="AE80" s="1"/>
      <c r="AF80" s="23">
        <v>1532381.12</v>
      </c>
      <c r="AG80" s="24">
        <v>1165355.19</v>
      </c>
      <c r="AH80" s="24">
        <v>816381.12</v>
      </c>
      <c r="AI80" s="20">
        <f t="shared" si="34"/>
        <v>774528.21</v>
      </c>
      <c r="AJ80" s="20">
        <f t="shared" si="35"/>
        <v>2655883.4</v>
      </c>
      <c r="AK80" s="20">
        <v>2547665.4399999995</v>
      </c>
      <c r="AL80" s="20">
        <f t="shared" si="36"/>
        <v>108217.96000000043</v>
      </c>
      <c r="AM80" s="22">
        <f t="shared" si="44"/>
        <v>0.04247730424132934</v>
      </c>
      <c r="AN80" s="1"/>
      <c r="AO80" s="20">
        <f t="shared" si="37"/>
        <v>2697736.31</v>
      </c>
      <c r="AP80" s="20">
        <v>2592231.09</v>
      </c>
      <c r="AQ80" s="20">
        <f t="shared" si="38"/>
        <v>105505.2200000002</v>
      </c>
      <c r="AR80" s="22">
        <f t="shared" si="45"/>
        <v>0.04070054572179371</v>
      </c>
      <c r="AS80" s="1" t="s">
        <v>138</v>
      </c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5">
      <c r="A81" s="1" t="s">
        <v>67</v>
      </c>
      <c r="B81" s="19">
        <v>96058.26</v>
      </c>
      <c r="C81" s="19">
        <v>33669.43</v>
      </c>
      <c r="D81" s="20">
        <v>53058.259999999995</v>
      </c>
      <c r="E81" s="21">
        <v>59708.28</v>
      </c>
      <c r="F81" s="20">
        <f t="shared" si="46"/>
        <v>136377.71000000002</v>
      </c>
      <c r="G81" s="20">
        <v>126244.66000000003</v>
      </c>
      <c r="H81" s="20">
        <f t="shared" si="27"/>
        <v>10133.049999999988</v>
      </c>
      <c r="I81" s="22">
        <f t="shared" si="39"/>
        <v>0.08026517715679993</v>
      </c>
      <c r="J81" s="1"/>
      <c r="K81" s="20">
        <f t="shared" si="28"/>
        <v>129727.69</v>
      </c>
      <c r="L81" s="20">
        <v>124406.98000000001</v>
      </c>
      <c r="M81" s="20">
        <f t="shared" si="29"/>
        <v>5320.709999999992</v>
      </c>
      <c r="N81" s="22">
        <f t="shared" si="40"/>
        <v>0.04276858099119507</v>
      </c>
      <c r="O81" s="1" t="s">
        <v>138</v>
      </c>
      <c r="P81" s="1"/>
      <c r="Q81" s="21">
        <v>80016.18</v>
      </c>
      <c r="R81" s="21">
        <v>21373.58</v>
      </c>
      <c r="S81" s="20">
        <v>49016.18</v>
      </c>
      <c r="T81" s="20">
        <f t="shared" si="41"/>
        <v>53058.259999999995</v>
      </c>
      <c r="U81" s="20">
        <f t="shared" si="30"/>
        <v>105431.84</v>
      </c>
      <c r="V81" s="20">
        <v>116655.32</v>
      </c>
      <c r="W81" s="20">
        <f t="shared" si="31"/>
        <v>-11223.48000000001</v>
      </c>
      <c r="X81" s="22">
        <f t="shared" si="42"/>
        <v>-0.09621061431231781</v>
      </c>
      <c r="Y81" s="1"/>
      <c r="Z81" s="20">
        <f t="shared" si="32"/>
        <v>101389.76</v>
      </c>
      <c r="AA81" s="20">
        <v>111331.58</v>
      </c>
      <c r="AB81" s="20">
        <f t="shared" si="33"/>
        <v>-9941.820000000007</v>
      </c>
      <c r="AC81" s="22">
        <f t="shared" si="43"/>
        <v>-0.08929919075971082</v>
      </c>
      <c r="AD81" s="1" t="s">
        <v>138</v>
      </c>
      <c r="AE81" s="1"/>
      <c r="AF81" s="23">
        <v>117080.7</v>
      </c>
      <c r="AG81" s="24">
        <v>192274.7</v>
      </c>
      <c r="AH81" s="24">
        <v>58080.7</v>
      </c>
      <c r="AI81" s="20">
        <f t="shared" si="34"/>
        <v>49016.18</v>
      </c>
      <c r="AJ81" s="20">
        <f t="shared" si="35"/>
        <v>300290.88</v>
      </c>
      <c r="AK81" s="20">
        <v>217379.02000000002</v>
      </c>
      <c r="AL81" s="20">
        <f t="shared" si="36"/>
        <v>82911.85999999999</v>
      </c>
      <c r="AM81" s="22">
        <f t="shared" si="44"/>
        <v>0.3814161090614907</v>
      </c>
      <c r="AN81" s="1"/>
      <c r="AO81" s="20">
        <f t="shared" si="37"/>
        <v>309355.4</v>
      </c>
      <c r="AP81" s="20">
        <v>220149.03000000003</v>
      </c>
      <c r="AQ81" s="20">
        <f t="shared" si="38"/>
        <v>89206.37</v>
      </c>
      <c r="AR81" s="22">
        <f t="shared" si="45"/>
        <v>0.40520900773444235</v>
      </c>
      <c r="AS81" s="1" t="s">
        <v>138</v>
      </c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15">
      <c r="A82" s="1" t="s">
        <v>68</v>
      </c>
      <c r="B82" s="19">
        <v>1513883.77</v>
      </c>
      <c r="C82" s="19">
        <v>396642.27</v>
      </c>
      <c r="D82" s="20">
        <v>830883.77</v>
      </c>
      <c r="E82" s="21">
        <v>938610.8</v>
      </c>
      <c r="F82" s="20">
        <f t="shared" si="46"/>
        <v>2018253.07</v>
      </c>
      <c r="G82" s="20">
        <v>1807707.7999999998</v>
      </c>
      <c r="H82" s="20">
        <f t="shared" si="27"/>
        <v>210545.27000000025</v>
      </c>
      <c r="I82" s="22">
        <f t="shared" si="39"/>
        <v>0.1164708533093679</v>
      </c>
      <c r="J82" s="1"/>
      <c r="K82" s="20">
        <f t="shared" si="28"/>
        <v>1910526.04</v>
      </c>
      <c r="L82" s="20">
        <v>1783129.8699999999</v>
      </c>
      <c r="M82" s="20">
        <f t="shared" si="29"/>
        <v>127396.17000000016</v>
      </c>
      <c r="N82" s="22">
        <f t="shared" si="40"/>
        <v>0.07144525597566265</v>
      </c>
      <c r="O82" s="1" t="s">
        <v>138</v>
      </c>
      <c r="P82" s="1"/>
      <c r="Q82" s="21">
        <v>1270399.49</v>
      </c>
      <c r="R82" s="21">
        <v>253163.5</v>
      </c>
      <c r="S82" s="20">
        <v>775399.49</v>
      </c>
      <c r="T82" s="20">
        <f t="shared" si="41"/>
        <v>830883.77</v>
      </c>
      <c r="U82" s="20">
        <f t="shared" si="30"/>
        <v>1579047.27</v>
      </c>
      <c r="V82" s="20">
        <v>1548901.38</v>
      </c>
      <c r="W82" s="20">
        <f t="shared" si="31"/>
        <v>30145.89000000013</v>
      </c>
      <c r="X82" s="22">
        <f t="shared" si="42"/>
        <v>0.01946275624081384</v>
      </c>
      <c r="Y82" s="1"/>
      <c r="Z82" s="20">
        <f t="shared" si="32"/>
        <v>1523562.99</v>
      </c>
      <c r="AA82" s="20">
        <v>1480105.54</v>
      </c>
      <c r="AB82" s="20">
        <f t="shared" si="33"/>
        <v>43457.44999999995</v>
      </c>
      <c r="AC82" s="22">
        <f t="shared" si="43"/>
        <v>0.029361048131743228</v>
      </c>
      <c r="AD82" s="1" t="s">
        <v>138</v>
      </c>
      <c r="AE82" s="1"/>
      <c r="AF82" s="23">
        <v>1726385.44</v>
      </c>
      <c r="AG82" s="24">
        <v>1127816.56</v>
      </c>
      <c r="AH82" s="24">
        <v>888385.44</v>
      </c>
      <c r="AI82" s="20">
        <f t="shared" si="34"/>
        <v>775399.49</v>
      </c>
      <c r="AJ82" s="20">
        <f t="shared" si="35"/>
        <v>2741216.05</v>
      </c>
      <c r="AK82" s="20">
        <v>2663765.2199999997</v>
      </c>
      <c r="AL82" s="20">
        <f t="shared" si="36"/>
        <v>77450.83000000007</v>
      </c>
      <c r="AM82" s="22">
        <f t="shared" si="44"/>
        <v>0.029075696843883225</v>
      </c>
      <c r="AN82" s="1"/>
      <c r="AO82" s="20">
        <f t="shared" si="37"/>
        <v>2854202</v>
      </c>
      <c r="AP82" s="20">
        <v>2789338.9299999997</v>
      </c>
      <c r="AQ82" s="20">
        <f t="shared" si="38"/>
        <v>64863.0700000003</v>
      </c>
      <c r="AR82" s="22">
        <f t="shared" si="45"/>
        <v>0.023253922032343555</v>
      </c>
      <c r="AS82" s="1" t="s">
        <v>138</v>
      </c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5">
      <c r="A83" s="1" t="s">
        <v>69</v>
      </c>
      <c r="B83" s="19">
        <v>4119430.3400000003</v>
      </c>
      <c r="C83" s="19">
        <v>938045.98</v>
      </c>
      <c r="D83" s="20">
        <v>2239430.3400000003</v>
      </c>
      <c r="E83" s="21">
        <v>2541334.4899999998</v>
      </c>
      <c r="F83" s="20">
        <f t="shared" si="46"/>
        <v>5359380.47</v>
      </c>
      <c r="G83" s="20">
        <v>4664302.05</v>
      </c>
      <c r="H83" s="20">
        <f t="shared" si="27"/>
        <v>695078.4199999999</v>
      </c>
      <c r="I83" s="22">
        <f t="shared" si="39"/>
        <v>0.14902088512899803</v>
      </c>
      <c r="J83" s="1"/>
      <c r="K83" s="20">
        <f t="shared" si="28"/>
        <v>5057476.32</v>
      </c>
      <c r="L83" s="20">
        <v>4599517.9799999995</v>
      </c>
      <c r="M83" s="20">
        <f t="shared" si="29"/>
        <v>457958.3400000008</v>
      </c>
      <c r="N83" s="22">
        <f t="shared" si="40"/>
        <v>0.09956659414993752</v>
      </c>
      <c r="O83" s="1" t="s">
        <v>138</v>
      </c>
      <c r="P83" s="1"/>
      <c r="Q83" s="21">
        <v>3464042.9899999998</v>
      </c>
      <c r="R83" s="21">
        <v>636331.2</v>
      </c>
      <c r="S83" s="20">
        <v>2115042.9899999998</v>
      </c>
      <c r="T83" s="20">
        <f t="shared" si="41"/>
        <v>2239430.3400000003</v>
      </c>
      <c r="U83" s="20">
        <f t="shared" si="30"/>
        <v>4224761.54</v>
      </c>
      <c r="V83" s="20">
        <v>4016646.54</v>
      </c>
      <c r="W83" s="20">
        <f t="shared" si="31"/>
        <v>208115</v>
      </c>
      <c r="X83" s="22">
        <f t="shared" si="42"/>
        <v>0.05181312269513261</v>
      </c>
      <c r="Y83" s="1"/>
      <c r="Z83" s="20">
        <f t="shared" si="32"/>
        <v>4100374.1899999995</v>
      </c>
      <c r="AA83" s="20">
        <v>3838633.56</v>
      </c>
      <c r="AB83" s="20">
        <f t="shared" si="33"/>
        <v>261740.62999999942</v>
      </c>
      <c r="AC83" s="22">
        <f t="shared" si="43"/>
        <v>0.06818588591717512</v>
      </c>
      <c r="AD83" s="1" t="s">
        <v>138</v>
      </c>
      <c r="AE83" s="1"/>
      <c r="AF83" s="23">
        <v>3595245.51</v>
      </c>
      <c r="AG83" s="24">
        <v>2429343.43</v>
      </c>
      <c r="AH83" s="24">
        <v>2345245.51</v>
      </c>
      <c r="AI83" s="20">
        <f t="shared" si="34"/>
        <v>2115042.9899999998</v>
      </c>
      <c r="AJ83" s="20">
        <f t="shared" si="35"/>
        <v>5794386.42</v>
      </c>
      <c r="AK83" s="20">
        <v>6330097.34</v>
      </c>
      <c r="AL83" s="20">
        <f t="shared" si="36"/>
        <v>-535710.9199999999</v>
      </c>
      <c r="AM83" s="22">
        <f t="shared" si="44"/>
        <v>-0.08462917570237549</v>
      </c>
      <c r="AN83" s="1"/>
      <c r="AO83" s="20">
        <f t="shared" si="37"/>
        <v>6024588.9399999995</v>
      </c>
      <c r="AP83" s="20">
        <v>6550407.55</v>
      </c>
      <c r="AQ83" s="20">
        <f t="shared" si="38"/>
        <v>-525818.6100000003</v>
      </c>
      <c r="AR83" s="22">
        <f t="shared" si="45"/>
        <v>-0.08027265570674302</v>
      </c>
      <c r="AS83" s="1" t="s">
        <v>138</v>
      </c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5">
      <c r="A84" s="1" t="s">
        <v>70</v>
      </c>
      <c r="B84" s="19">
        <v>513453.12</v>
      </c>
      <c r="C84" s="19">
        <v>124873.5</v>
      </c>
      <c r="D84" s="20">
        <v>284453.12</v>
      </c>
      <c r="E84" s="21">
        <v>319597.78</v>
      </c>
      <c r="F84" s="20">
        <f t="shared" si="46"/>
        <v>673471.28</v>
      </c>
      <c r="G84" s="20">
        <v>635748</v>
      </c>
      <c r="H84" s="20">
        <f t="shared" si="27"/>
        <v>37723.28000000003</v>
      </c>
      <c r="I84" s="22">
        <f t="shared" si="39"/>
        <v>0.059336844158377255</v>
      </c>
      <c r="J84" s="1"/>
      <c r="K84" s="20">
        <f t="shared" si="28"/>
        <v>638326.62</v>
      </c>
      <c r="L84" s="20">
        <v>627061.5</v>
      </c>
      <c r="M84" s="20">
        <f t="shared" si="29"/>
        <v>11265.119999999995</v>
      </c>
      <c r="N84" s="22">
        <f t="shared" si="40"/>
        <v>0.01796493645360142</v>
      </c>
      <c r="O84" s="1" t="s">
        <v>138</v>
      </c>
      <c r="P84" s="1"/>
      <c r="Q84" s="21">
        <v>428678.98</v>
      </c>
      <c r="R84" s="21">
        <v>88046.97</v>
      </c>
      <c r="S84" s="20">
        <v>261678.97999999998</v>
      </c>
      <c r="T84" s="20">
        <f t="shared" si="41"/>
        <v>284453.12</v>
      </c>
      <c r="U84" s="20">
        <f t="shared" si="30"/>
        <v>539500.09</v>
      </c>
      <c r="V84" s="20">
        <v>516854.5900000001</v>
      </c>
      <c r="W84" s="20">
        <f t="shared" si="31"/>
        <v>22645.499999999884</v>
      </c>
      <c r="X84" s="22">
        <f t="shared" si="42"/>
        <v>0.04381406383563302</v>
      </c>
      <c r="Y84" s="1"/>
      <c r="Z84" s="20">
        <f t="shared" si="32"/>
        <v>516725.94999999995</v>
      </c>
      <c r="AA84" s="20">
        <v>491360.13000000006</v>
      </c>
      <c r="AB84" s="20">
        <f t="shared" si="33"/>
        <v>25365.81999999989</v>
      </c>
      <c r="AC84" s="22">
        <f t="shared" si="43"/>
        <v>0.05162368383450211</v>
      </c>
      <c r="AD84" s="1" t="s">
        <v>138</v>
      </c>
      <c r="AE84" s="1"/>
      <c r="AF84" s="23">
        <v>580587.98</v>
      </c>
      <c r="AG84" s="24">
        <v>557507.26</v>
      </c>
      <c r="AH84" s="24">
        <v>304587.98</v>
      </c>
      <c r="AI84" s="20">
        <f t="shared" si="34"/>
        <v>261678.97999999998</v>
      </c>
      <c r="AJ84" s="20">
        <f t="shared" si="35"/>
        <v>1095186.24</v>
      </c>
      <c r="AK84" s="20">
        <v>1128186.42</v>
      </c>
      <c r="AL84" s="20">
        <f t="shared" si="36"/>
        <v>-33000.179999999935</v>
      </c>
      <c r="AM84" s="22">
        <f t="shared" si="44"/>
        <v>-0.0292506445876205</v>
      </c>
      <c r="AN84" s="1"/>
      <c r="AO84" s="20">
        <f t="shared" si="37"/>
        <v>1138095.24</v>
      </c>
      <c r="AP84" s="20">
        <v>1179107.38</v>
      </c>
      <c r="AQ84" s="20">
        <f t="shared" si="38"/>
        <v>-41012.1399999999</v>
      </c>
      <c r="AR84" s="22">
        <f t="shared" si="45"/>
        <v>-0.034782362230656116</v>
      </c>
      <c r="AS84" s="1" t="s">
        <v>138</v>
      </c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5">
      <c r="A85" s="1" t="s">
        <v>71</v>
      </c>
      <c r="B85" s="19">
        <v>1473751.45</v>
      </c>
      <c r="C85" s="19">
        <v>328943.85</v>
      </c>
      <c r="D85" s="20">
        <v>815751.45</v>
      </c>
      <c r="E85" s="21">
        <v>918174.54</v>
      </c>
      <c r="F85" s="20">
        <f t="shared" si="46"/>
        <v>1905118.39</v>
      </c>
      <c r="G85" s="20">
        <v>1726255.3900000001</v>
      </c>
      <c r="H85" s="20">
        <f t="shared" si="27"/>
        <v>178862.99999999977</v>
      </c>
      <c r="I85" s="22">
        <f t="shared" si="39"/>
        <v>0.10361328980412332</v>
      </c>
      <c r="J85" s="1"/>
      <c r="K85" s="20">
        <f t="shared" si="28"/>
        <v>1802695.2999999998</v>
      </c>
      <c r="L85" s="20">
        <v>1700340.6900000002</v>
      </c>
      <c r="M85" s="20">
        <f t="shared" si="29"/>
        <v>102354.60999999964</v>
      </c>
      <c r="N85" s="22">
        <f t="shared" si="40"/>
        <v>0.060196530378861635</v>
      </c>
      <c r="O85" s="1" t="s">
        <v>138</v>
      </c>
      <c r="P85" s="1"/>
      <c r="Q85" s="21">
        <v>1234001.3</v>
      </c>
      <c r="R85" s="21">
        <v>245546.31</v>
      </c>
      <c r="S85" s="20">
        <v>754001.3</v>
      </c>
      <c r="T85" s="20">
        <f t="shared" si="41"/>
        <v>815751.45</v>
      </c>
      <c r="U85" s="20">
        <f t="shared" si="30"/>
        <v>1541297.76</v>
      </c>
      <c r="V85" s="20">
        <v>1505707.9</v>
      </c>
      <c r="W85" s="20">
        <f t="shared" si="31"/>
        <v>35589.8600000001</v>
      </c>
      <c r="X85" s="22">
        <f t="shared" si="42"/>
        <v>0.02363662965439728</v>
      </c>
      <c r="Y85" s="1"/>
      <c r="Z85" s="20">
        <f t="shared" si="32"/>
        <v>1479547.61</v>
      </c>
      <c r="AA85" s="20">
        <v>1429826.03</v>
      </c>
      <c r="AB85" s="20">
        <f t="shared" si="33"/>
        <v>49721.580000000075</v>
      </c>
      <c r="AC85" s="22">
        <f t="shared" si="43"/>
        <v>0.034774566245657335</v>
      </c>
      <c r="AD85" s="1" t="s">
        <v>138</v>
      </c>
      <c r="AE85" s="1"/>
      <c r="AF85" s="23">
        <v>1428976.0899999999</v>
      </c>
      <c r="AG85" s="24">
        <v>1325632.49</v>
      </c>
      <c r="AH85" s="24">
        <v>898976.09</v>
      </c>
      <c r="AI85" s="20">
        <f t="shared" si="34"/>
        <v>754001.3</v>
      </c>
      <c r="AJ85" s="20">
        <f t="shared" si="35"/>
        <v>2609633.79</v>
      </c>
      <c r="AK85" s="20">
        <v>2529253.7700000005</v>
      </c>
      <c r="AL85" s="20">
        <f t="shared" si="36"/>
        <v>80380.01999999955</v>
      </c>
      <c r="AM85" s="22">
        <f t="shared" si="44"/>
        <v>0.031780132525017324</v>
      </c>
      <c r="AN85" s="1"/>
      <c r="AO85" s="20">
        <f t="shared" si="37"/>
        <v>2754608.58</v>
      </c>
      <c r="AP85" s="20">
        <v>2661068.45</v>
      </c>
      <c r="AQ85" s="20">
        <f t="shared" si="38"/>
        <v>93540.12999999989</v>
      </c>
      <c r="AR85" s="22">
        <f t="shared" si="45"/>
        <v>0.03515134306297152</v>
      </c>
      <c r="AS85" s="1" t="s">
        <v>138</v>
      </c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5">
      <c r="A86" s="1" t="s">
        <v>72</v>
      </c>
      <c r="B86" s="19">
        <v>1179896.31</v>
      </c>
      <c r="C86" s="19">
        <v>307598.7</v>
      </c>
      <c r="D86" s="20">
        <v>643896.3099999999</v>
      </c>
      <c r="E86" s="21">
        <v>729307.0800000001</v>
      </c>
      <c r="F86" s="20">
        <f t="shared" si="46"/>
        <v>1572905.7800000003</v>
      </c>
      <c r="G86" s="20">
        <v>1448809.1599999997</v>
      </c>
      <c r="H86" s="20">
        <f t="shared" si="27"/>
        <v>124096.62000000058</v>
      </c>
      <c r="I86" s="22">
        <f t="shared" si="39"/>
        <v>0.08565422101555509</v>
      </c>
      <c r="J86" s="1"/>
      <c r="K86" s="20">
        <f t="shared" si="28"/>
        <v>1487495.01</v>
      </c>
      <c r="L86" s="20">
        <v>1429643.38</v>
      </c>
      <c r="M86" s="20">
        <f t="shared" si="29"/>
        <v>57851.63000000012</v>
      </c>
      <c r="N86" s="22">
        <f t="shared" si="40"/>
        <v>0.04046577685688302</v>
      </c>
      <c r="O86" s="1" t="s">
        <v>138</v>
      </c>
      <c r="P86" s="1"/>
      <c r="Q86" s="21">
        <v>991094.84</v>
      </c>
      <c r="R86" s="21">
        <v>205934.31</v>
      </c>
      <c r="S86" s="20">
        <v>605094.84</v>
      </c>
      <c r="T86" s="20">
        <f t="shared" si="41"/>
        <v>643896.3099999999</v>
      </c>
      <c r="U86" s="20">
        <f t="shared" si="30"/>
        <v>1235830.6199999999</v>
      </c>
      <c r="V86" s="20">
        <v>1238908</v>
      </c>
      <c r="W86" s="20">
        <f t="shared" si="31"/>
        <v>-3077.380000000121</v>
      </c>
      <c r="X86" s="22">
        <f t="shared" si="42"/>
        <v>-0.002483945539136223</v>
      </c>
      <c r="Y86" s="1"/>
      <c r="Z86" s="20">
        <f t="shared" si="32"/>
        <v>1197029.15</v>
      </c>
      <c r="AA86" s="20">
        <v>1186904.57</v>
      </c>
      <c r="AB86" s="20">
        <f t="shared" si="33"/>
        <v>10124.579999999842</v>
      </c>
      <c r="AC86" s="22">
        <f t="shared" si="43"/>
        <v>0.008530239292953379</v>
      </c>
      <c r="AD86" s="1" t="s">
        <v>138</v>
      </c>
      <c r="AE86" s="1"/>
      <c r="AF86" s="23">
        <v>1370911.0299999998</v>
      </c>
      <c r="AG86" s="24">
        <v>1223957.8</v>
      </c>
      <c r="AH86" s="24">
        <v>752911.03</v>
      </c>
      <c r="AI86" s="20">
        <f t="shared" si="34"/>
        <v>605094.84</v>
      </c>
      <c r="AJ86" s="20">
        <f t="shared" si="35"/>
        <v>2447052.64</v>
      </c>
      <c r="AK86" s="20">
        <v>2007606.29</v>
      </c>
      <c r="AL86" s="20">
        <f t="shared" si="36"/>
        <v>439446.3500000001</v>
      </c>
      <c r="AM86" s="22">
        <f t="shared" si="44"/>
        <v>0.218890701921441</v>
      </c>
      <c r="AN86" s="1"/>
      <c r="AO86" s="20">
        <f t="shared" si="37"/>
        <v>2594868.83</v>
      </c>
      <c r="AP86" s="20">
        <v>2130878.31</v>
      </c>
      <c r="AQ86" s="20">
        <f t="shared" si="38"/>
        <v>463990.52</v>
      </c>
      <c r="AR86" s="22">
        <f t="shared" si="45"/>
        <v>0.2177461368030913</v>
      </c>
      <c r="AS86" s="1" t="s">
        <v>138</v>
      </c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15">
      <c r="A87" s="1" t="s">
        <v>73</v>
      </c>
      <c r="B87" s="19">
        <v>27277057.25</v>
      </c>
      <c r="C87" s="19">
        <v>6339020.29</v>
      </c>
      <c r="D87" s="20">
        <v>14730057.25</v>
      </c>
      <c r="E87" s="21">
        <v>16767790.67</v>
      </c>
      <c r="F87" s="20">
        <f t="shared" si="46"/>
        <v>35653810.96</v>
      </c>
      <c r="G87" s="20">
        <v>32366435.64</v>
      </c>
      <c r="H87" s="20">
        <f t="shared" si="27"/>
        <v>3287375.3200000003</v>
      </c>
      <c r="I87" s="22">
        <f t="shared" si="39"/>
        <v>0.10156741868534036</v>
      </c>
      <c r="J87" s="1"/>
      <c r="K87" s="20">
        <f t="shared" si="28"/>
        <v>33616077.54</v>
      </c>
      <c r="L87" s="20">
        <v>31957422.3</v>
      </c>
      <c r="M87" s="20">
        <f t="shared" si="29"/>
        <v>1658655.2399999984</v>
      </c>
      <c r="N87" s="22">
        <f t="shared" si="40"/>
        <v>0.05190203466441656</v>
      </c>
      <c r="O87" s="1" t="s">
        <v>138</v>
      </c>
      <c r="P87" s="1"/>
      <c r="Q87" s="21">
        <v>22970955.82</v>
      </c>
      <c r="R87" s="21">
        <v>6190006.05</v>
      </c>
      <c r="S87" s="20">
        <v>14024955.82</v>
      </c>
      <c r="T87" s="20">
        <f t="shared" si="41"/>
        <v>14730057.25</v>
      </c>
      <c r="U87" s="20">
        <f t="shared" si="30"/>
        <v>29866063.3</v>
      </c>
      <c r="V87" s="20">
        <v>28025139.080000002</v>
      </c>
      <c r="W87" s="20">
        <f t="shared" si="31"/>
        <v>1840924.2199999988</v>
      </c>
      <c r="X87" s="22">
        <f t="shared" si="42"/>
        <v>0.06568831700513367</v>
      </c>
      <c r="Y87" s="1"/>
      <c r="Z87" s="20">
        <f t="shared" si="32"/>
        <v>29160961.87</v>
      </c>
      <c r="AA87" s="20">
        <v>26976333.01</v>
      </c>
      <c r="AB87" s="20">
        <f t="shared" si="33"/>
        <v>2184628.8599999994</v>
      </c>
      <c r="AC87" s="22">
        <f t="shared" si="43"/>
        <v>0.08098316621425772</v>
      </c>
      <c r="AD87" s="1" t="s">
        <v>138</v>
      </c>
      <c r="AE87" s="1"/>
      <c r="AF87" s="23">
        <v>26057741.07</v>
      </c>
      <c r="AG87" s="24">
        <v>13796464.7</v>
      </c>
      <c r="AH87" s="24">
        <v>14893741.07</v>
      </c>
      <c r="AI87" s="20">
        <f t="shared" si="34"/>
        <v>14024955.82</v>
      </c>
      <c r="AJ87" s="20">
        <f t="shared" si="35"/>
        <v>38985420.519999996</v>
      </c>
      <c r="AK87" s="20">
        <v>35558081.86</v>
      </c>
      <c r="AL87" s="20">
        <f t="shared" si="36"/>
        <v>3427338.6599999964</v>
      </c>
      <c r="AM87" s="22">
        <f t="shared" si="44"/>
        <v>0.09638705128961078</v>
      </c>
      <c r="AN87" s="1"/>
      <c r="AO87" s="20">
        <f t="shared" si="37"/>
        <v>39854205.769999996</v>
      </c>
      <c r="AP87" s="20">
        <v>36411278.07</v>
      </c>
      <c r="AQ87" s="20">
        <f t="shared" si="38"/>
        <v>3442927.6999999955</v>
      </c>
      <c r="AR87" s="22">
        <f t="shared" si="45"/>
        <v>0.09455662867370473</v>
      </c>
      <c r="AS87" s="1" t="s">
        <v>138</v>
      </c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5">
      <c r="A88" s="1" t="s">
        <v>74</v>
      </c>
      <c r="B88" s="19">
        <v>1454222.1</v>
      </c>
      <c r="C88" s="19">
        <v>327164.77</v>
      </c>
      <c r="D88" s="20">
        <v>812222.1</v>
      </c>
      <c r="E88" s="21">
        <v>909944.4400000001</v>
      </c>
      <c r="F88" s="20">
        <f t="shared" si="46"/>
        <v>1879109.2100000002</v>
      </c>
      <c r="G88" s="20">
        <v>1738332.97</v>
      </c>
      <c r="H88" s="20">
        <f t="shared" si="27"/>
        <v>140776.24000000022</v>
      </c>
      <c r="I88" s="22">
        <f t="shared" si="39"/>
        <v>0.08098347234362135</v>
      </c>
      <c r="J88" s="1"/>
      <c r="K88" s="20">
        <f t="shared" si="28"/>
        <v>1781386.87</v>
      </c>
      <c r="L88" s="20">
        <v>1709163.14</v>
      </c>
      <c r="M88" s="20">
        <f t="shared" si="29"/>
        <v>72223.73000000021</v>
      </c>
      <c r="N88" s="22">
        <f t="shared" si="40"/>
        <v>0.04225677953714846</v>
      </c>
      <c r="O88" s="1" t="s">
        <v>138</v>
      </c>
      <c r="P88" s="1"/>
      <c r="Q88" s="21">
        <v>1213469.19</v>
      </c>
      <c r="R88" s="21">
        <v>220871.44</v>
      </c>
      <c r="S88" s="20">
        <v>741469.1900000001</v>
      </c>
      <c r="T88" s="20">
        <f t="shared" si="41"/>
        <v>812222.1</v>
      </c>
      <c r="U88" s="20">
        <f t="shared" si="30"/>
        <v>1505093.5399999998</v>
      </c>
      <c r="V88" s="20">
        <v>1570754.62</v>
      </c>
      <c r="W88" s="20">
        <f t="shared" si="31"/>
        <v>-65661.08000000031</v>
      </c>
      <c r="X88" s="22">
        <f t="shared" si="42"/>
        <v>-0.041802251710073124</v>
      </c>
      <c r="Y88" s="1"/>
      <c r="Z88" s="20">
        <f t="shared" si="32"/>
        <v>1434340.63</v>
      </c>
      <c r="AA88" s="20">
        <v>1480620.03</v>
      </c>
      <c r="AB88" s="20">
        <f t="shared" si="33"/>
        <v>-46279.40000000014</v>
      </c>
      <c r="AC88" s="22">
        <f t="shared" si="43"/>
        <v>-0.03125677017890949</v>
      </c>
      <c r="AD88" s="1" t="s">
        <v>138</v>
      </c>
      <c r="AE88" s="1"/>
      <c r="AF88" s="23">
        <v>1254241.69</v>
      </c>
      <c r="AG88" s="24">
        <v>1206516.24</v>
      </c>
      <c r="AH88" s="24">
        <v>896241.69</v>
      </c>
      <c r="AI88" s="20">
        <f t="shared" si="34"/>
        <v>741469.1900000001</v>
      </c>
      <c r="AJ88" s="20">
        <f t="shared" si="35"/>
        <v>2305985.4299999997</v>
      </c>
      <c r="AK88" s="20">
        <v>2288432.5700000003</v>
      </c>
      <c r="AL88" s="20">
        <f t="shared" si="36"/>
        <v>17552.859999999404</v>
      </c>
      <c r="AM88" s="22">
        <f t="shared" si="44"/>
        <v>0.007670254404742893</v>
      </c>
      <c r="AN88" s="1"/>
      <c r="AO88" s="20">
        <f t="shared" si="37"/>
        <v>2460757.9299999997</v>
      </c>
      <c r="AP88" s="20">
        <v>2414277.49</v>
      </c>
      <c r="AQ88" s="20">
        <f t="shared" si="38"/>
        <v>46480.43999999948</v>
      </c>
      <c r="AR88" s="22">
        <f t="shared" si="45"/>
        <v>0.019252318837632565</v>
      </c>
      <c r="AS88" s="1" t="s">
        <v>138</v>
      </c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5">
      <c r="A89" s="1" t="s">
        <v>75</v>
      </c>
      <c r="B89" s="19">
        <v>66945838.64999999</v>
      </c>
      <c r="C89" s="19">
        <v>15951667.04</v>
      </c>
      <c r="D89" s="20">
        <v>35939838.64999999</v>
      </c>
      <c r="E89" s="21">
        <v>41027379.78000001</v>
      </c>
      <c r="F89" s="20">
        <f t="shared" si="46"/>
        <v>87985046.82000002</v>
      </c>
      <c r="G89" s="20">
        <v>85401580.48</v>
      </c>
      <c r="H89" s="20">
        <f t="shared" si="27"/>
        <v>2583466.3400000185</v>
      </c>
      <c r="I89" s="22">
        <f t="shared" si="39"/>
        <v>0.030250802449786507</v>
      </c>
      <c r="J89" s="1"/>
      <c r="K89" s="20">
        <f t="shared" si="28"/>
        <v>82897505.69</v>
      </c>
      <c r="L89" s="20">
        <v>84350592.34</v>
      </c>
      <c r="M89" s="20">
        <f t="shared" si="29"/>
        <v>-1453086.650000006</v>
      </c>
      <c r="N89" s="22">
        <f t="shared" si="40"/>
        <v>-0.017226750988812434</v>
      </c>
      <c r="O89" s="1" t="s">
        <v>138</v>
      </c>
      <c r="P89" s="1"/>
      <c r="Q89" s="21">
        <v>56462326.150000006</v>
      </c>
      <c r="R89" s="21">
        <v>11784024.36</v>
      </c>
      <c r="S89" s="20">
        <v>34471326.150000006</v>
      </c>
      <c r="T89" s="20">
        <f t="shared" si="41"/>
        <v>35939838.64999999</v>
      </c>
      <c r="U89" s="20">
        <f t="shared" si="30"/>
        <v>69714863.00999999</v>
      </c>
      <c r="V89" s="20">
        <v>73876634.60999998</v>
      </c>
      <c r="W89" s="20">
        <f t="shared" si="31"/>
        <v>-4161771.599999994</v>
      </c>
      <c r="X89" s="22">
        <f t="shared" si="42"/>
        <v>-0.05633407127937384</v>
      </c>
      <c r="Y89" s="1"/>
      <c r="Z89" s="20">
        <f t="shared" si="32"/>
        <v>68246350.51</v>
      </c>
      <c r="AA89" s="20">
        <v>71304768.82</v>
      </c>
      <c r="AB89" s="20">
        <f t="shared" si="33"/>
        <v>-3058418.3099999875</v>
      </c>
      <c r="AC89" s="22">
        <f t="shared" si="43"/>
        <v>-0.04289219866514937</v>
      </c>
      <c r="AD89" s="1" t="s">
        <v>138</v>
      </c>
      <c r="AE89" s="1"/>
      <c r="AF89" s="23">
        <v>64377860.42000001</v>
      </c>
      <c r="AG89" s="24">
        <v>30207625.45</v>
      </c>
      <c r="AH89" s="24">
        <v>36380860.42</v>
      </c>
      <c r="AI89" s="20">
        <f t="shared" si="34"/>
        <v>34471326.150000006</v>
      </c>
      <c r="AJ89" s="20">
        <f t="shared" si="35"/>
        <v>92675951.60000001</v>
      </c>
      <c r="AK89" s="20">
        <v>92243025.12</v>
      </c>
      <c r="AL89" s="20">
        <f t="shared" si="36"/>
        <v>432926.4800000042</v>
      </c>
      <c r="AM89" s="22">
        <f t="shared" si="44"/>
        <v>0.00469332482794016</v>
      </c>
      <c r="AN89" s="1"/>
      <c r="AO89" s="20">
        <f t="shared" si="37"/>
        <v>94585485.87</v>
      </c>
      <c r="AP89" s="20">
        <v>92401116.71000001</v>
      </c>
      <c r="AQ89" s="20">
        <f t="shared" si="38"/>
        <v>2184369.1599999964</v>
      </c>
      <c r="AR89" s="22">
        <f t="shared" si="45"/>
        <v>0.023640073169847176</v>
      </c>
      <c r="AS89" s="1" t="s">
        <v>138</v>
      </c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5">
      <c r="A90" s="1" t="s">
        <v>76</v>
      </c>
      <c r="B90" s="19">
        <v>6586776.72</v>
      </c>
      <c r="C90" s="19">
        <v>1540377.71</v>
      </c>
      <c r="D90" s="20">
        <v>3555776.7199999997</v>
      </c>
      <c r="E90" s="21">
        <v>4048668.88</v>
      </c>
      <c r="F90" s="20">
        <f t="shared" si="46"/>
        <v>8620046.59</v>
      </c>
      <c r="G90" s="20">
        <v>7518334.4</v>
      </c>
      <c r="H90" s="20">
        <f t="shared" si="27"/>
        <v>1101712.1899999995</v>
      </c>
      <c r="I90" s="22">
        <f t="shared" si="39"/>
        <v>0.14653673691343116</v>
      </c>
      <c r="J90" s="1"/>
      <c r="K90" s="20">
        <f t="shared" si="28"/>
        <v>8127154.43</v>
      </c>
      <c r="L90" s="20">
        <v>7422065.880000001</v>
      </c>
      <c r="M90" s="20">
        <f t="shared" si="29"/>
        <v>705088.5499999989</v>
      </c>
      <c r="N90" s="22">
        <f t="shared" si="40"/>
        <v>0.09499896139429032</v>
      </c>
      <c r="O90" s="1" t="s">
        <v>138</v>
      </c>
      <c r="P90" s="1"/>
      <c r="Q90" s="21">
        <v>5549726.800000001</v>
      </c>
      <c r="R90" s="21">
        <v>920228.74</v>
      </c>
      <c r="S90" s="20">
        <v>3387726.8000000003</v>
      </c>
      <c r="T90" s="20">
        <f t="shared" si="41"/>
        <v>3555776.7199999997</v>
      </c>
      <c r="U90" s="20">
        <f t="shared" si="30"/>
        <v>6638005.460000001</v>
      </c>
      <c r="V90" s="20">
        <v>6503051.98</v>
      </c>
      <c r="W90" s="20">
        <f t="shared" si="31"/>
        <v>134953.48000000045</v>
      </c>
      <c r="X90" s="22">
        <f t="shared" si="42"/>
        <v>0.020752329892955945</v>
      </c>
      <c r="Y90" s="1"/>
      <c r="Z90" s="20">
        <f t="shared" si="32"/>
        <v>6469955.540000001</v>
      </c>
      <c r="AA90" s="20">
        <v>6258537.35</v>
      </c>
      <c r="AB90" s="20">
        <f t="shared" si="33"/>
        <v>211418.19000000134</v>
      </c>
      <c r="AC90" s="22">
        <f t="shared" si="43"/>
        <v>0.03378076668344909</v>
      </c>
      <c r="AD90" s="1" t="s">
        <v>138</v>
      </c>
      <c r="AE90" s="1"/>
      <c r="AF90" s="23">
        <v>5827007.4799999995</v>
      </c>
      <c r="AG90" s="24">
        <v>4614282.63</v>
      </c>
      <c r="AH90" s="24">
        <v>3652007.48</v>
      </c>
      <c r="AI90" s="20">
        <f t="shared" si="34"/>
        <v>3387726.8000000003</v>
      </c>
      <c r="AJ90" s="20">
        <f t="shared" si="35"/>
        <v>10177009.43</v>
      </c>
      <c r="AK90" s="20">
        <v>8983894.33</v>
      </c>
      <c r="AL90" s="20">
        <f t="shared" si="36"/>
        <v>1193115.0999999996</v>
      </c>
      <c r="AM90" s="22">
        <f t="shared" si="44"/>
        <v>0.1328060032959002</v>
      </c>
      <c r="AN90" s="1"/>
      <c r="AO90" s="20">
        <f t="shared" si="37"/>
        <v>10441290.11</v>
      </c>
      <c r="AP90" s="20">
        <v>9245671.21</v>
      </c>
      <c r="AQ90" s="20">
        <f t="shared" si="38"/>
        <v>1195618.8999999985</v>
      </c>
      <c r="AR90" s="22">
        <f t="shared" si="45"/>
        <v>0.1293166145370639</v>
      </c>
      <c r="AS90" s="1" t="s">
        <v>138</v>
      </c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15">
      <c r="A91" s="1" t="s">
        <v>32</v>
      </c>
      <c r="B91" s="19">
        <v>7877518.249999999</v>
      </c>
      <c r="C91" s="19">
        <v>1864905.22</v>
      </c>
      <c r="D91" s="20">
        <v>4277518.249999999</v>
      </c>
      <c r="E91" s="21">
        <v>4856568.259999999</v>
      </c>
      <c r="F91" s="20">
        <f t="shared" si="46"/>
        <v>10321473.479999999</v>
      </c>
      <c r="G91" s="20">
        <v>9817809.08</v>
      </c>
      <c r="H91" s="20">
        <f t="shared" si="27"/>
        <v>503664.3999999985</v>
      </c>
      <c r="I91" s="22">
        <f t="shared" si="39"/>
        <v>0.05130109945059136</v>
      </c>
      <c r="J91" s="1"/>
      <c r="K91" s="20">
        <f t="shared" si="28"/>
        <v>9742423.469999999</v>
      </c>
      <c r="L91" s="20">
        <v>9694465.71</v>
      </c>
      <c r="M91" s="20">
        <f t="shared" si="29"/>
        <v>47957.759999997914</v>
      </c>
      <c r="N91" s="22">
        <f t="shared" si="40"/>
        <v>0.004946921412134042</v>
      </c>
      <c r="O91" s="1" t="s">
        <v>138</v>
      </c>
      <c r="P91" s="1"/>
      <c r="Q91" s="21">
        <v>6624120.26</v>
      </c>
      <c r="R91" s="21">
        <v>1256199.97</v>
      </c>
      <c r="S91" s="20">
        <v>4045120.2600000002</v>
      </c>
      <c r="T91" s="20">
        <f t="shared" si="41"/>
        <v>4277518.249999999</v>
      </c>
      <c r="U91" s="20">
        <f t="shared" si="30"/>
        <v>8112718.219999999</v>
      </c>
      <c r="V91" s="20">
        <v>7900481.869999999</v>
      </c>
      <c r="W91" s="20">
        <f t="shared" si="31"/>
        <v>212236.34999999963</v>
      </c>
      <c r="X91" s="22">
        <f t="shared" si="42"/>
        <v>0.026863722174455207</v>
      </c>
      <c r="Y91" s="1"/>
      <c r="Z91" s="20">
        <f t="shared" si="32"/>
        <v>7880320.2299999995</v>
      </c>
      <c r="AA91" s="20">
        <v>7569787.46</v>
      </c>
      <c r="AB91" s="20">
        <f t="shared" si="33"/>
        <v>310532.76999999955</v>
      </c>
      <c r="AC91" s="22">
        <f t="shared" si="43"/>
        <v>0.041022653758894245</v>
      </c>
      <c r="AD91" s="1" t="s">
        <v>138</v>
      </c>
      <c r="AE91" s="1"/>
      <c r="AF91" s="23">
        <v>7826910.0200000005</v>
      </c>
      <c r="AG91" s="24">
        <v>4144874.76</v>
      </c>
      <c r="AH91" s="24">
        <v>4277910.02</v>
      </c>
      <c r="AI91" s="20">
        <f t="shared" si="34"/>
        <v>4045120.2600000002</v>
      </c>
      <c r="AJ91" s="20">
        <f t="shared" si="35"/>
        <v>11738995.020000001</v>
      </c>
      <c r="AK91" s="20">
        <v>11616253.810000002</v>
      </c>
      <c r="AL91" s="20">
        <f t="shared" si="36"/>
        <v>122741.20999999903</v>
      </c>
      <c r="AM91" s="22">
        <f t="shared" si="44"/>
        <v>0.010566333347015622</v>
      </c>
      <c r="AN91" s="1"/>
      <c r="AO91" s="20">
        <f t="shared" si="37"/>
        <v>11971784.780000001</v>
      </c>
      <c r="AP91" s="20">
        <v>11855651.950000001</v>
      </c>
      <c r="AQ91" s="20">
        <f t="shared" si="38"/>
        <v>116132.83000000007</v>
      </c>
      <c r="AR91" s="22">
        <f t="shared" si="45"/>
        <v>0.009795566746542361</v>
      </c>
      <c r="AS91" s="1" t="s">
        <v>138</v>
      </c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5">
      <c r="A92" s="1" t="s">
        <v>77</v>
      </c>
      <c r="B92" s="19">
        <v>19596810.95</v>
      </c>
      <c r="C92" s="26">
        <v>4639081.01</v>
      </c>
      <c r="D92" s="20">
        <v>10610810.95</v>
      </c>
      <c r="E92" s="21">
        <v>12063631.05</v>
      </c>
      <c r="F92" s="20">
        <f t="shared" si="46"/>
        <v>25688712.060000002</v>
      </c>
      <c r="G92" s="20">
        <v>23199209.200000003</v>
      </c>
      <c r="H92" s="20">
        <f t="shared" si="27"/>
        <v>2489502.8599999994</v>
      </c>
      <c r="I92" s="22">
        <f t="shared" si="39"/>
        <v>0.1073098155431953</v>
      </c>
      <c r="J92" s="1"/>
      <c r="K92" s="20">
        <f t="shared" si="28"/>
        <v>24235891.96</v>
      </c>
      <c r="L92" s="20">
        <v>22897208.41</v>
      </c>
      <c r="M92" s="20">
        <f t="shared" si="29"/>
        <v>1338683.5500000007</v>
      </c>
      <c r="N92" s="22">
        <f t="shared" si="40"/>
        <v>0.058464924021714104</v>
      </c>
      <c r="O92" s="1" t="s">
        <v>138</v>
      </c>
      <c r="P92" s="1"/>
      <c r="Q92" s="21">
        <v>16493094.19</v>
      </c>
      <c r="R92" s="21">
        <v>3390108.36</v>
      </c>
      <c r="S92" s="20">
        <v>10070094.19</v>
      </c>
      <c r="T92" s="20">
        <f t="shared" si="41"/>
        <v>10610810.95</v>
      </c>
      <c r="U92" s="20">
        <f t="shared" si="30"/>
        <v>20423919.310000002</v>
      </c>
      <c r="V92" s="20">
        <v>19991541.909999996</v>
      </c>
      <c r="W92" s="20">
        <f t="shared" si="31"/>
        <v>432377.40000000596</v>
      </c>
      <c r="X92" s="22">
        <f t="shared" si="42"/>
        <v>0.021628016585540477</v>
      </c>
      <c r="Y92" s="1"/>
      <c r="Z92" s="20">
        <f t="shared" si="32"/>
        <v>19883202.55</v>
      </c>
      <c r="AA92" s="20">
        <v>19199440.389999997</v>
      </c>
      <c r="AB92" s="20">
        <f t="shared" si="33"/>
        <v>683762.1600000039</v>
      </c>
      <c r="AC92" s="22">
        <f t="shared" si="43"/>
        <v>0.03561365050807108</v>
      </c>
      <c r="AD92" s="1" t="s">
        <v>138</v>
      </c>
      <c r="AE92" s="1"/>
      <c r="AF92" s="23">
        <v>18758744.8</v>
      </c>
      <c r="AG92" s="24">
        <v>8990083.08</v>
      </c>
      <c r="AH92" s="24">
        <v>10781744.8</v>
      </c>
      <c r="AI92" s="20">
        <f t="shared" si="34"/>
        <v>10070094.19</v>
      </c>
      <c r="AJ92" s="20">
        <f t="shared" si="35"/>
        <v>27037177.270000003</v>
      </c>
      <c r="AK92" s="20">
        <v>27080605.57</v>
      </c>
      <c r="AL92" s="20">
        <f t="shared" si="36"/>
        <v>-43428.29999999702</v>
      </c>
      <c r="AM92" s="22">
        <f t="shared" si="44"/>
        <v>-0.0016036679788322683</v>
      </c>
      <c r="AN92" s="1"/>
      <c r="AO92" s="20">
        <f t="shared" si="37"/>
        <v>27748827.880000003</v>
      </c>
      <c r="AP92" s="20">
        <v>27656446.57</v>
      </c>
      <c r="AQ92" s="20">
        <f t="shared" si="38"/>
        <v>92381.31000000238</v>
      </c>
      <c r="AR92" s="22">
        <f t="shared" si="45"/>
        <v>0.0033403174108495026</v>
      </c>
      <c r="AS92" s="1" t="s">
        <v>138</v>
      </c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5">
      <c r="A93" s="1" t="s">
        <v>78</v>
      </c>
      <c r="B93" s="19">
        <v>4519297.51</v>
      </c>
      <c r="C93" s="19">
        <v>1000704.77</v>
      </c>
      <c r="D93" s="20">
        <v>2448297.5100000002</v>
      </c>
      <c r="E93" s="21">
        <v>2782858.29</v>
      </c>
      <c r="F93" s="20">
        <f t="shared" si="46"/>
        <v>5854563.059999999</v>
      </c>
      <c r="G93" s="20">
        <v>5910768.63</v>
      </c>
      <c r="H93" s="20">
        <f t="shared" si="27"/>
        <v>-56205.57000000123</v>
      </c>
      <c r="I93" s="22">
        <f t="shared" si="39"/>
        <v>-0.0095090120284409</v>
      </c>
      <c r="J93" s="1"/>
      <c r="K93" s="20">
        <f t="shared" si="28"/>
        <v>5520002.279999999</v>
      </c>
      <c r="L93" s="20">
        <v>5833952.54</v>
      </c>
      <c r="M93" s="20">
        <f t="shared" si="29"/>
        <v>-313950.2600000007</v>
      </c>
      <c r="N93" s="22">
        <f t="shared" si="40"/>
        <v>-0.05381433219544163</v>
      </c>
      <c r="O93" s="1" t="s">
        <v>138</v>
      </c>
      <c r="P93" s="1"/>
      <c r="Q93" s="21">
        <v>3804103.46</v>
      </c>
      <c r="R93" s="21">
        <v>617421.1</v>
      </c>
      <c r="S93" s="20">
        <v>2322103.46</v>
      </c>
      <c r="T93" s="20">
        <f t="shared" si="41"/>
        <v>2448297.5100000002</v>
      </c>
      <c r="U93" s="20">
        <f t="shared" si="30"/>
        <v>4547718.609999999</v>
      </c>
      <c r="V93" s="20">
        <v>5120822.2</v>
      </c>
      <c r="W93" s="20">
        <f t="shared" si="31"/>
        <v>-573103.5900000008</v>
      </c>
      <c r="X93" s="22">
        <f t="shared" si="42"/>
        <v>-0.11191632273426733</v>
      </c>
      <c r="Y93" s="1"/>
      <c r="Z93" s="20">
        <f t="shared" si="32"/>
        <v>4421524.56</v>
      </c>
      <c r="AA93" s="20">
        <v>4923234.5</v>
      </c>
      <c r="AB93" s="20">
        <f t="shared" si="33"/>
        <v>-501709.9400000004</v>
      </c>
      <c r="AC93" s="22">
        <f t="shared" si="43"/>
        <v>-0.10190656975612278</v>
      </c>
      <c r="AD93" s="1" t="s">
        <v>138</v>
      </c>
      <c r="AE93" s="1"/>
      <c r="AF93" s="23">
        <v>3878344.1199999996</v>
      </c>
      <c r="AG93" s="24">
        <v>3139769.2800000003</v>
      </c>
      <c r="AH93" s="24">
        <v>2470344.12</v>
      </c>
      <c r="AI93" s="20">
        <f t="shared" si="34"/>
        <v>2322103.46</v>
      </c>
      <c r="AJ93" s="20">
        <f t="shared" si="35"/>
        <v>6869872.74</v>
      </c>
      <c r="AK93" s="20">
        <v>5544306.220000001</v>
      </c>
      <c r="AL93" s="20">
        <f t="shared" si="36"/>
        <v>1325566.5199999996</v>
      </c>
      <c r="AM93" s="22">
        <f t="shared" si="44"/>
        <v>0.23908609434635442</v>
      </c>
      <c r="AN93" s="1"/>
      <c r="AO93" s="20">
        <f t="shared" si="37"/>
        <v>7018113.4</v>
      </c>
      <c r="AP93" s="20">
        <v>5473449.04</v>
      </c>
      <c r="AQ93" s="20">
        <f t="shared" si="38"/>
        <v>1544664.3600000003</v>
      </c>
      <c r="AR93" s="22">
        <f t="shared" si="45"/>
        <v>0.282210421383589</v>
      </c>
      <c r="AS93" s="1" t="s">
        <v>138</v>
      </c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5">
      <c r="A94" s="1" t="s">
        <v>79</v>
      </c>
      <c r="B94" s="19">
        <v>14360208.850000001</v>
      </c>
      <c r="C94" s="19">
        <v>3630998.64</v>
      </c>
      <c r="D94" s="20">
        <v>7765208.850000001</v>
      </c>
      <c r="E94" s="21">
        <v>8834057.5</v>
      </c>
      <c r="F94" s="20">
        <f t="shared" si="46"/>
        <v>19060056.14</v>
      </c>
      <c r="G94" s="20">
        <v>16927206.81</v>
      </c>
      <c r="H94" s="20">
        <f aca="true" t="shared" si="47" ref="H94:H118">F94-G94</f>
        <v>2132849.330000002</v>
      </c>
      <c r="I94" s="22">
        <f t="shared" si="39"/>
        <v>0.12600125667159623</v>
      </c>
      <c r="J94" s="1"/>
      <c r="K94" s="20">
        <f aca="true" t="shared" si="48" ref="K94:K118">B94+C94</f>
        <v>17991207.490000002</v>
      </c>
      <c r="L94" s="20">
        <v>16708152.88</v>
      </c>
      <c r="M94" s="20">
        <f aca="true" t="shared" si="49" ref="M94:M118">K94-L94</f>
        <v>1283054.6100000013</v>
      </c>
      <c r="N94" s="22">
        <f t="shared" si="40"/>
        <v>0.07679212772441435</v>
      </c>
      <c r="O94" s="1" t="s">
        <v>138</v>
      </c>
      <c r="P94" s="1"/>
      <c r="Q94" s="21">
        <v>12088792.14</v>
      </c>
      <c r="R94" s="21">
        <v>2435982.16</v>
      </c>
      <c r="S94" s="20">
        <v>7381792.14</v>
      </c>
      <c r="T94" s="20">
        <f t="shared" si="41"/>
        <v>7765208.850000001</v>
      </c>
      <c r="U94" s="20">
        <f aca="true" t="shared" si="50" ref="U94:U118">Q94+R94-S94+T94</f>
        <v>14908191.010000002</v>
      </c>
      <c r="V94" s="20">
        <v>14403795.980000002</v>
      </c>
      <c r="W94" s="20">
        <f aca="true" t="shared" si="51" ref="W94:W118">U94-V94</f>
        <v>504395.02999999933</v>
      </c>
      <c r="X94" s="22">
        <f t="shared" si="42"/>
        <v>0.03501820150051849</v>
      </c>
      <c r="Y94" s="1"/>
      <c r="Z94" s="20">
        <f t="shared" si="32"/>
        <v>14524774.3</v>
      </c>
      <c r="AA94" s="20">
        <v>13832101.920000002</v>
      </c>
      <c r="AB94" s="20">
        <f aca="true" t="shared" si="52" ref="AB94:AB118">Z94-AA94</f>
        <v>692672.379999999</v>
      </c>
      <c r="AC94" s="22">
        <f t="shared" si="43"/>
        <v>0.05007715992885031</v>
      </c>
      <c r="AD94" s="1" t="s">
        <v>138</v>
      </c>
      <c r="AE94" s="1"/>
      <c r="AF94" s="23">
        <v>13929024.86</v>
      </c>
      <c r="AG94" s="24">
        <v>7984825.93</v>
      </c>
      <c r="AH94" s="24">
        <v>8038024.86</v>
      </c>
      <c r="AI94" s="20">
        <f aca="true" t="shared" si="53" ref="AI94:AI118">S94</f>
        <v>7381792.14</v>
      </c>
      <c r="AJ94" s="20">
        <f aca="true" t="shared" si="54" ref="AJ94:AJ118">AF94+AG94-AH94+AI94</f>
        <v>21257618.07</v>
      </c>
      <c r="AK94" s="20">
        <v>20729474.14</v>
      </c>
      <c r="AL94" s="20">
        <f aca="true" t="shared" si="55" ref="AL94:AL118">AJ94-AK94</f>
        <v>528143.9299999997</v>
      </c>
      <c r="AM94" s="22">
        <f t="shared" si="44"/>
        <v>0.025477922229627747</v>
      </c>
      <c r="AN94" s="1"/>
      <c r="AO94" s="20">
        <f aca="true" t="shared" si="56" ref="AO94:AO118">AF94+AG94</f>
        <v>21913850.79</v>
      </c>
      <c r="AP94" s="20">
        <v>21281874.95</v>
      </c>
      <c r="AQ94" s="20">
        <f aca="true" t="shared" si="57" ref="AQ94:AQ118">AO94-AP94</f>
        <v>631975.8399999999</v>
      </c>
      <c r="AR94" s="22">
        <f t="shared" si="45"/>
        <v>0.029695496354751327</v>
      </c>
      <c r="AS94" s="1" t="s">
        <v>138</v>
      </c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15">
      <c r="A95" s="1" t="s">
        <v>80</v>
      </c>
      <c r="B95" s="19">
        <v>874069.37</v>
      </c>
      <c r="C95" s="19">
        <v>204058.84</v>
      </c>
      <c r="D95" s="20">
        <v>474069.37</v>
      </c>
      <c r="E95" s="21">
        <v>538682.5499999999</v>
      </c>
      <c r="F95" s="20">
        <f t="shared" si="46"/>
        <v>1142741.39</v>
      </c>
      <c r="G95" s="20">
        <v>1087159.18</v>
      </c>
      <c r="H95" s="20">
        <f t="shared" si="47"/>
        <v>55582.20999999996</v>
      </c>
      <c r="I95" s="22">
        <f t="shared" si="39"/>
        <v>0.05112610096343029</v>
      </c>
      <c r="J95" s="1"/>
      <c r="K95" s="20">
        <f t="shared" si="48"/>
        <v>1078128.21</v>
      </c>
      <c r="L95" s="20">
        <v>1072208.13</v>
      </c>
      <c r="M95" s="20">
        <f t="shared" si="49"/>
        <v>5920.0800000000745</v>
      </c>
      <c r="N95" s="22">
        <f t="shared" si="40"/>
        <v>0.005521390702381668</v>
      </c>
      <c r="O95" s="1" t="s">
        <v>138</v>
      </c>
      <c r="P95" s="1"/>
      <c r="Q95" s="21">
        <v>735267.12</v>
      </c>
      <c r="R95" s="21">
        <v>126850.92</v>
      </c>
      <c r="S95" s="20">
        <v>449267.12</v>
      </c>
      <c r="T95" s="20">
        <f t="shared" si="41"/>
        <v>474069.37</v>
      </c>
      <c r="U95" s="20">
        <f t="shared" si="50"/>
        <v>886920.29</v>
      </c>
      <c r="V95" s="20">
        <v>979864.8299999998</v>
      </c>
      <c r="W95" s="20">
        <f t="shared" si="51"/>
        <v>-92944.5399999998</v>
      </c>
      <c r="X95" s="22">
        <f t="shared" si="42"/>
        <v>-0.09485445048578778</v>
      </c>
      <c r="Y95" s="1"/>
      <c r="Z95" s="20">
        <f t="shared" si="32"/>
        <v>862118.04</v>
      </c>
      <c r="AA95" s="20">
        <v>939063.0199999999</v>
      </c>
      <c r="AB95" s="20">
        <f t="shared" si="52"/>
        <v>-76944.97999999986</v>
      </c>
      <c r="AC95" s="22">
        <f t="shared" si="43"/>
        <v>-0.08193803649088416</v>
      </c>
      <c r="AD95" s="1" t="s">
        <v>138</v>
      </c>
      <c r="AE95" s="1"/>
      <c r="AF95" s="23">
        <v>723937.1599999999</v>
      </c>
      <c r="AG95" s="24">
        <v>965154.57</v>
      </c>
      <c r="AH95" s="24">
        <v>468937.16</v>
      </c>
      <c r="AI95" s="20">
        <f t="shared" si="53"/>
        <v>449267.12</v>
      </c>
      <c r="AJ95" s="20">
        <f t="shared" si="54"/>
        <v>1669421.69</v>
      </c>
      <c r="AK95" s="20">
        <v>1125969.17</v>
      </c>
      <c r="AL95" s="20">
        <f t="shared" si="55"/>
        <v>543452.52</v>
      </c>
      <c r="AM95" s="22">
        <f t="shared" si="44"/>
        <v>0.4826531085216126</v>
      </c>
      <c r="AN95" s="1"/>
      <c r="AO95" s="20">
        <f t="shared" si="56"/>
        <v>1689091.73</v>
      </c>
      <c r="AP95" s="20">
        <v>1141459.72</v>
      </c>
      <c r="AQ95" s="20">
        <f t="shared" si="57"/>
        <v>547632.01</v>
      </c>
      <c r="AR95" s="22">
        <f t="shared" si="45"/>
        <v>0.4797646385629797</v>
      </c>
      <c r="AS95" s="1" t="s">
        <v>138</v>
      </c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15">
      <c r="A96" s="1" t="s">
        <v>34</v>
      </c>
      <c r="B96" s="19">
        <v>2096552.74</v>
      </c>
      <c r="C96" s="19">
        <v>519260.83</v>
      </c>
      <c r="D96" s="20">
        <v>1161552.74</v>
      </c>
      <c r="E96" s="21">
        <v>1306229.87</v>
      </c>
      <c r="F96" s="20">
        <f t="shared" si="46"/>
        <v>2760490.7</v>
      </c>
      <c r="G96" s="20">
        <v>2440997.13</v>
      </c>
      <c r="H96" s="20">
        <f t="shared" si="47"/>
        <v>319493.5700000003</v>
      </c>
      <c r="I96" s="22">
        <f t="shared" si="39"/>
        <v>0.13088649964942833</v>
      </c>
      <c r="J96" s="1"/>
      <c r="K96" s="20">
        <f t="shared" si="48"/>
        <v>2615813.57</v>
      </c>
      <c r="L96" s="20">
        <v>2403944.65</v>
      </c>
      <c r="M96" s="20">
        <f t="shared" si="49"/>
        <v>211868.91999999993</v>
      </c>
      <c r="N96" s="22">
        <f t="shared" si="40"/>
        <v>0.08813385948798769</v>
      </c>
      <c r="O96" s="1" t="s">
        <v>138</v>
      </c>
      <c r="P96" s="1"/>
      <c r="Q96" s="21">
        <v>1753092.85</v>
      </c>
      <c r="R96" s="21">
        <v>376433.15</v>
      </c>
      <c r="S96" s="20">
        <v>1071092.85</v>
      </c>
      <c r="T96" s="20">
        <f t="shared" si="41"/>
        <v>1161552.74</v>
      </c>
      <c r="U96" s="20">
        <f t="shared" si="50"/>
        <v>2219985.8899999997</v>
      </c>
      <c r="V96" s="20">
        <v>2165918.3600000003</v>
      </c>
      <c r="W96" s="20">
        <f t="shared" si="51"/>
        <v>54067.52999999933</v>
      </c>
      <c r="X96" s="22">
        <f t="shared" si="42"/>
        <v>0.024962866098055203</v>
      </c>
      <c r="Y96" s="1"/>
      <c r="Z96" s="20">
        <f t="shared" si="32"/>
        <v>2129526</v>
      </c>
      <c r="AA96" s="20">
        <v>2056927.48</v>
      </c>
      <c r="AB96" s="20">
        <f t="shared" si="52"/>
        <v>72598.52000000002</v>
      </c>
      <c r="AC96" s="22">
        <f t="shared" si="43"/>
        <v>0.03529464247324854</v>
      </c>
      <c r="AD96" s="1" t="s">
        <v>138</v>
      </c>
      <c r="AE96" s="1"/>
      <c r="AF96" s="23">
        <v>1863726.1600000001</v>
      </c>
      <c r="AG96" s="24">
        <v>2284038.17</v>
      </c>
      <c r="AH96" s="24">
        <v>1313726.16</v>
      </c>
      <c r="AI96" s="20">
        <f t="shared" si="53"/>
        <v>1071092.85</v>
      </c>
      <c r="AJ96" s="20">
        <f t="shared" si="54"/>
        <v>3905131.02</v>
      </c>
      <c r="AK96" s="20">
        <v>3728889.96</v>
      </c>
      <c r="AL96" s="20">
        <f t="shared" si="55"/>
        <v>176241.06000000006</v>
      </c>
      <c r="AM96" s="22">
        <f t="shared" si="44"/>
        <v>0.04726367951067134</v>
      </c>
      <c r="AN96" s="1"/>
      <c r="AO96" s="20">
        <f t="shared" si="56"/>
        <v>4147764.33</v>
      </c>
      <c r="AP96" s="20">
        <v>3968920.89</v>
      </c>
      <c r="AQ96" s="20">
        <f t="shared" si="57"/>
        <v>178843.43999999994</v>
      </c>
      <c r="AR96" s="22">
        <f t="shared" si="45"/>
        <v>0.045060973739892374</v>
      </c>
      <c r="AS96" s="1" t="s">
        <v>138</v>
      </c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15">
      <c r="A97" s="1" t="s">
        <v>81</v>
      </c>
      <c r="B97" s="19">
        <v>1800329.5699999998</v>
      </c>
      <c r="C97" s="19">
        <v>391794.67</v>
      </c>
      <c r="D97" s="20">
        <v>983329.5699999998</v>
      </c>
      <c r="E97" s="21">
        <v>1113103.52</v>
      </c>
      <c r="F97" s="20">
        <f t="shared" si="46"/>
        <v>2321898.19</v>
      </c>
      <c r="G97" s="20">
        <v>2132067.36</v>
      </c>
      <c r="H97" s="20">
        <f t="shared" si="47"/>
        <v>189830.83000000007</v>
      </c>
      <c r="I97" s="22">
        <f t="shared" si="39"/>
        <v>0.08903603777321556</v>
      </c>
      <c r="J97" s="1"/>
      <c r="K97" s="20">
        <f t="shared" si="48"/>
        <v>2192124.2399999998</v>
      </c>
      <c r="L97" s="20">
        <v>2102161.01</v>
      </c>
      <c r="M97" s="20">
        <f t="shared" si="49"/>
        <v>89963.22999999998</v>
      </c>
      <c r="N97" s="22">
        <f t="shared" si="40"/>
        <v>0.04279559442499603</v>
      </c>
      <c r="O97" s="1" t="s">
        <v>138</v>
      </c>
      <c r="P97" s="1"/>
      <c r="Q97" s="21">
        <v>1510633.3699999999</v>
      </c>
      <c r="R97" s="21">
        <v>278335</v>
      </c>
      <c r="S97" s="20">
        <v>922633.3699999999</v>
      </c>
      <c r="T97" s="20">
        <f t="shared" si="41"/>
        <v>983329.5699999998</v>
      </c>
      <c r="U97" s="20">
        <f t="shared" si="50"/>
        <v>1849664.5699999998</v>
      </c>
      <c r="V97" s="20">
        <v>1865923.39</v>
      </c>
      <c r="W97" s="20">
        <f t="shared" si="51"/>
        <v>-16258.820000000065</v>
      </c>
      <c r="X97" s="22">
        <f t="shared" si="42"/>
        <v>-0.008713551739120473</v>
      </c>
      <c r="Y97" s="1"/>
      <c r="Z97" s="20">
        <f t="shared" si="32"/>
        <v>1788968.3699999999</v>
      </c>
      <c r="AA97" s="20">
        <v>1782811.42</v>
      </c>
      <c r="AB97" s="20">
        <f t="shared" si="52"/>
        <v>6156.949999999953</v>
      </c>
      <c r="AC97" s="22">
        <f t="shared" si="43"/>
        <v>0.003453506035988818</v>
      </c>
      <c r="AD97" s="1" t="s">
        <v>138</v>
      </c>
      <c r="AE97" s="1"/>
      <c r="AF97" s="23">
        <v>1638871.9400000002</v>
      </c>
      <c r="AG97" s="24">
        <v>1357860.38</v>
      </c>
      <c r="AH97" s="24">
        <v>1076871.94</v>
      </c>
      <c r="AI97" s="20">
        <f t="shared" si="53"/>
        <v>922633.3699999999</v>
      </c>
      <c r="AJ97" s="20">
        <f t="shared" si="54"/>
        <v>2842493.75</v>
      </c>
      <c r="AK97" s="20">
        <v>3036430.7100000004</v>
      </c>
      <c r="AL97" s="20">
        <f t="shared" si="55"/>
        <v>-193936.96000000043</v>
      </c>
      <c r="AM97" s="22">
        <f t="shared" si="44"/>
        <v>-0.06387004299531684</v>
      </c>
      <c r="AN97" s="1"/>
      <c r="AO97" s="20">
        <f t="shared" si="56"/>
        <v>2996732.3200000003</v>
      </c>
      <c r="AP97" s="20">
        <v>3210278.27</v>
      </c>
      <c r="AQ97" s="20">
        <f t="shared" si="57"/>
        <v>-213545.94999999972</v>
      </c>
      <c r="AR97" s="22">
        <f t="shared" si="45"/>
        <v>-0.06651945159881723</v>
      </c>
      <c r="AS97" s="1" t="s">
        <v>138</v>
      </c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15">
      <c r="A98" s="1" t="s">
        <v>82</v>
      </c>
      <c r="B98" s="19">
        <v>2741247.66</v>
      </c>
      <c r="C98" s="19">
        <v>784054.59</v>
      </c>
      <c r="D98" s="20">
        <v>1499247.6600000001</v>
      </c>
      <c r="E98" s="21">
        <v>1696756.4300000002</v>
      </c>
      <c r="F98" s="20">
        <f t="shared" si="46"/>
        <v>3722811.02</v>
      </c>
      <c r="G98" s="20">
        <v>3390385.3099999996</v>
      </c>
      <c r="H98" s="20">
        <f t="shared" si="47"/>
        <v>332425.7100000004</v>
      </c>
      <c r="I98" s="22">
        <f t="shared" si="39"/>
        <v>0.09804953703035024</v>
      </c>
      <c r="J98" s="1"/>
      <c r="K98" s="20">
        <f t="shared" si="48"/>
        <v>3525302.25</v>
      </c>
      <c r="L98" s="20">
        <v>3344402.8099999996</v>
      </c>
      <c r="M98" s="20">
        <f t="shared" si="49"/>
        <v>180899.4400000004</v>
      </c>
      <c r="N98" s="22">
        <f t="shared" si="40"/>
        <v>0.054090206914997996</v>
      </c>
      <c r="O98" s="1" t="s">
        <v>138</v>
      </c>
      <c r="P98" s="1"/>
      <c r="Q98" s="21">
        <v>2301937.7699999996</v>
      </c>
      <c r="R98" s="21">
        <v>573881.57</v>
      </c>
      <c r="S98" s="20">
        <v>1405937.7699999998</v>
      </c>
      <c r="T98" s="20">
        <f t="shared" si="41"/>
        <v>1499247.6600000001</v>
      </c>
      <c r="U98" s="20">
        <f t="shared" si="50"/>
        <v>2969129.2299999995</v>
      </c>
      <c r="V98" s="20">
        <v>2961336.0399999996</v>
      </c>
      <c r="W98" s="20">
        <f t="shared" si="51"/>
        <v>7793.189999999944</v>
      </c>
      <c r="X98" s="22">
        <f t="shared" si="42"/>
        <v>0.0026316466266353977</v>
      </c>
      <c r="Y98" s="1"/>
      <c r="Z98" s="20">
        <f t="shared" si="32"/>
        <v>2875819.3399999994</v>
      </c>
      <c r="AA98" s="20">
        <v>2833207.7899999996</v>
      </c>
      <c r="AB98" s="20">
        <f t="shared" si="52"/>
        <v>42611.549999999814</v>
      </c>
      <c r="AC98" s="22">
        <f t="shared" si="43"/>
        <v>0.01504003700342782</v>
      </c>
      <c r="AD98" s="1" t="s">
        <v>138</v>
      </c>
      <c r="AE98" s="1"/>
      <c r="AF98" s="23">
        <v>3042074.96</v>
      </c>
      <c r="AG98" s="24">
        <v>1818470.75</v>
      </c>
      <c r="AH98" s="24">
        <v>1595074.96</v>
      </c>
      <c r="AI98" s="20">
        <f t="shared" si="53"/>
        <v>1405937.7699999998</v>
      </c>
      <c r="AJ98" s="20">
        <f t="shared" si="54"/>
        <v>4671408.52</v>
      </c>
      <c r="AK98" s="20">
        <v>4218200.09</v>
      </c>
      <c r="AL98" s="20">
        <f t="shared" si="55"/>
        <v>453208.4299999997</v>
      </c>
      <c r="AM98" s="22">
        <f t="shared" si="44"/>
        <v>0.10744118826283544</v>
      </c>
      <c r="AN98" s="1"/>
      <c r="AO98" s="20">
        <f t="shared" si="56"/>
        <v>4860545.71</v>
      </c>
      <c r="AP98" s="20">
        <v>4461553.88</v>
      </c>
      <c r="AQ98" s="20">
        <f t="shared" si="57"/>
        <v>398991.8300000001</v>
      </c>
      <c r="AR98" s="22">
        <f t="shared" si="45"/>
        <v>0.08942889422193878</v>
      </c>
      <c r="AS98" s="1" t="s">
        <v>138</v>
      </c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15">
      <c r="A99" s="1" t="s">
        <v>83</v>
      </c>
      <c r="B99" s="19">
        <v>4142685.68</v>
      </c>
      <c r="C99" s="19">
        <v>1477587.65</v>
      </c>
      <c r="D99" s="20">
        <v>2271685.68</v>
      </c>
      <c r="E99" s="21">
        <v>2566957.93</v>
      </c>
      <c r="F99" s="20">
        <f t="shared" si="46"/>
        <v>5915545.58</v>
      </c>
      <c r="G99" s="20">
        <v>5126012.27</v>
      </c>
      <c r="H99" s="20">
        <f t="shared" si="47"/>
        <v>789533.3100000005</v>
      </c>
      <c r="I99" s="22">
        <f t="shared" si="39"/>
        <v>0.15402485761119733</v>
      </c>
      <c r="J99" s="1"/>
      <c r="K99" s="20">
        <f t="shared" si="48"/>
        <v>5620273.33</v>
      </c>
      <c r="L99" s="20">
        <v>5053739.29</v>
      </c>
      <c r="M99" s="20">
        <f t="shared" si="49"/>
        <v>566534.04</v>
      </c>
      <c r="N99" s="22">
        <f t="shared" si="40"/>
        <v>0.11210195213690977</v>
      </c>
      <c r="O99" s="1" t="s">
        <v>138</v>
      </c>
      <c r="P99" s="1"/>
      <c r="Q99" s="21">
        <v>3473599.7699999996</v>
      </c>
      <c r="R99" s="21">
        <v>727924.8</v>
      </c>
      <c r="S99" s="20">
        <v>2121599.7699999996</v>
      </c>
      <c r="T99" s="20">
        <f t="shared" si="41"/>
        <v>2271685.68</v>
      </c>
      <c r="U99" s="20">
        <f t="shared" si="50"/>
        <v>4351610.48</v>
      </c>
      <c r="V99" s="20">
        <v>4549473.58</v>
      </c>
      <c r="W99" s="20">
        <f t="shared" si="51"/>
        <v>-197863.09999999963</v>
      </c>
      <c r="X99" s="22">
        <f t="shared" si="42"/>
        <v>-0.04349142741916956</v>
      </c>
      <c r="Y99" s="1"/>
      <c r="Z99" s="20">
        <f t="shared" si="32"/>
        <v>4201524.569999999</v>
      </c>
      <c r="AA99" s="20">
        <v>4346108.31</v>
      </c>
      <c r="AB99" s="20">
        <f t="shared" si="52"/>
        <v>-144583.74000000022</v>
      </c>
      <c r="AC99" s="22">
        <f t="shared" si="43"/>
        <v>-0.03326740377531001</v>
      </c>
      <c r="AD99" s="1" t="s">
        <v>138</v>
      </c>
      <c r="AE99" s="1"/>
      <c r="AF99" s="23">
        <v>3959073.56</v>
      </c>
      <c r="AG99" s="24">
        <v>3768725.66</v>
      </c>
      <c r="AH99" s="24">
        <v>2436073.56</v>
      </c>
      <c r="AI99" s="20">
        <f t="shared" si="53"/>
        <v>2121599.7699999996</v>
      </c>
      <c r="AJ99" s="20">
        <f t="shared" si="54"/>
        <v>7413325.43</v>
      </c>
      <c r="AK99" s="20">
        <v>6282719.419999999</v>
      </c>
      <c r="AL99" s="20">
        <f t="shared" si="55"/>
        <v>1130606.0100000007</v>
      </c>
      <c r="AM99" s="22">
        <f t="shared" si="44"/>
        <v>0.17995487851978598</v>
      </c>
      <c r="AN99" s="1"/>
      <c r="AO99" s="20">
        <f t="shared" si="56"/>
        <v>7727799.220000001</v>
      </c>
      <c r="AP99" s="20">
        <v>6574330.76</v>
      </c>
      <c r="AQ99" s="20">
        <f t="shared" si="57"/>
        <v>1153468.460000001</v>
      </c>
      <c r="AR99" s="22">
        <f t="shared" si="45"/>
        <v>0.1754503237071694</v>
      </c>
      <c r="AS99" s="1" t="s">
        <v>138</v>
      </c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15">
      <c r="A100" s="1" t="s">
        <v>84</v>
      </c>
      <c r="B100" s="19">
        <v>10698929.89</v>
      </c>
      <c r="C100" s="19">
        <v>2770846.17</v>
      </c>
      <c r="D100" s="20">
        <v>5709929.890000001</v>
      </c>
      <c r="E100" s="21">
        <v>6536634.7700000005</v>
      </c>
      <c r="F100" s="20">
        <f t="shared" si="46"/>
        <v>14296480.940000001</v>
      </c>
      <c r="G100" s="20">
        <v>13618615.889999999</v>
      </c>
      <c r="H100" s="20">
        <f t="shared" si="47"/>
        <v>677865.0500000026</v>
      </c>
      <c r="I100" s="22">
        <f t="shared" si="39"/>
        <v>0.04977488575015543</v>
      </c>
      <c r="J100" s="1"/>
      <c r="K100" s="20">
        <f t="shared" si="48"/>
        <v>13469776.06</v>
      </c>
      <c r="L100" s="20">
        <v>13463566.02</v>
      </c>
      <c r="M100" s="20">
        <f t="shared" si="49"/>
        <v>6210.040000000969</v>
      </c>
      <c r="N100" s="22">
        <f t="shared" si="40"/>
        <v>0.0004612477846341889</v>
      </c>
      <c r="O100" s="1" t="s">
        <v>138</v>
      </c>
      <c r="P100" s="1"/>
      <c r="Q100" s="21">
        <v>9036733.06</v>
      </c>
      <c r="R100" s="21">
        <v>1938040.61</v>
      </c>
      <c r="S100" s="20">
        <v>5516733.0600000005</v>
      </c>
      <c r="T100" s="20">
        <f t="shared" si="41"/>
        <v>5709929.890000001</v>
      </c>
      <c r="U100" s="20">
        <f t="shared" si="50"/>
        <v>11167970.5</v>
      </c>
      <c r="V100" s="20">
        <v>12405105.32</v>
      </c>
      <c r="W100" s="20">
        <f t="shared" si="51"/>
        <v>-1237134.8200000003</v>
      </c>
      <c r="X100" s="22">
        <f t="shared" si="42"/>
        <v>-0.09972787719951415</v>
      </c>
      <c r="Y100" s="1"/>
      <c r="Z100" s="20">
        <f t="shared" si="32"/>
        <v>10974773.67</v>
      </c>
      <c r="AA100" s="20">
        <v>12042621.82</v>
      </c>
      <c r="AB100" s="20">
        <f t="shared" si="52"/>
        <v>-1067848.1500000004</v>
      </c>
      <c r="AC100" s="22">
        <f t="shared" si="43"/>
        <v>-0.08867239758592704</v>
      </c>
      <c r="AD100" s="1" t="s">
        <v>138</v>
      </c>
      <c r="AE100" s="1"/>
      <c r="AF100" s="23">
        <v>11107254.780000001</v>
      </c>
      <c r="AG100" s="24">
        <v>6917263.78</v>
      </c>
      <c r="AH100" s="24">
        <v>5552254.78</v>
      </c>
      <c r="AI100" s="20">
        <f t="shared" si="53"/>
        <v>5516733.0600000005</v>
      </c>
      <c r="AJ100" s="20">
        <f t="shared" si="54"/>
        <v>17988996.840000004</v>
      </c>
      <c r="AK100" s="20">
        <v>14109135.75</v>
      </c>
      <c r="AL100" s="20">
        <f t="shared" si="55"/>
        <v>3879861.0900000036</v>
      </c>
      <c r="AM100" s="22">
        <f t="shared" si="44"/>
        <v>0.2749892806155758</v>
      </c>
      <c r="AN100" s="1"/>
      <c r="AO100" s="20">
        <f t="shared" si="56"/>
        <v>18024518.560000002</v>
      </c>
      <c r="AP100" s="20">
        <v>14131772.459999999</v>
      </c>
      <c r="AQ100" s="20">
        <f t="shared" si="57"/>
        <v>3892746.1000000034</v>
      </c>
      <c r="AR100" s="22">
        <f t="shared" si="45"/>
        <v>0.275460570216399</v>
      </c>
      <c r="AS100" s="1" t="s">
        <v>138</v>
      </c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15">
      <c r="A101" s="1" t="s">
        <v>85</v>
      </c>
      <c r="B101" s="19">
        <v>2569574.33</v>
      </c>
      <c r="C101" s="19">
        <v>586453.03</v>
      </c>
      <c r="D101" s="20">
        <v>1394574.33</v>
      </c>
      <c r="E101" s="21">
        <v>1583564.56</v>
      </c>
      <c r="F101" s="20">
        <f t="shared" si="46"/>
        <v>3345017.5900000003</v>
      </c>
      <c r="G101" s="20">
        <v>3090744.9499999997</v>
      </c>
      <c r="H101" s="20">
        <f t="shared" si="47"/>
        <v>254272.6400000006</v>
      </c>
      <c r="I101" s="22">
        <f t="shared" si="39"/>
        <v>0.08226904649637956</v>
      </c>
      <c r="J101" s="1"/>
      <c r="K101" s="20">
        <f t="shared" si="48"/>
        <v>3156027.3600000003</v>
      </c>
      <c r="L101" s="20">
        <v>3049837.11</v>
      </c>
      <c r="M101" s="20">
        <f t="shared" si="49"/>
        <v>106190.25000000047</v>
      </c>
      <c r="N101" s="22">
        <f t="shared" si="40"/>
        <v>0.03481833493723885</v>
      </c>
      <c r="O101" s="1" t="s">
        <v>138</v>
      </c>
      <c r="P101" s="1"/>
      <c r="Q101" s="21">
        <v>2161255.34</v>
      </c>
      <c r="R101" s="21">
        <v>480701.3</v>
      </c>
      <c r="S101" s="20">
        <v>1319255.3399999999</v>
      </c>
      <c r="T101" s="20">
        <f t="shared" si="41"/>
        <v>1394574.33</v>
      </c>
      <c r="U101" s="20">
        <f t="shared" si="50"/>
        <v>2717275.63</v>
      </c>
      <c r="V101" s="20">
        <v>2689237.4299999997</v>
      </c>
      <c r="W101" s="20">
        <f t="shared" si="51"/>
        <v>28038.200000000186</v>
      </c>
      <c r="X101" s="22">
        <f t="shared" si="42"/>
        <v>0.010426078295362684</v>
      </c>
      <c r="Y101" s="1"/>
      <c r="Z101" s="20">
        <f t="shared" si="32"/>
        <v>2641956.6399999997</v>
      </c>
      <c r="AA101" s="20">
        <v>2581032.25</v>
      </c>
      <c r="AB101" s="20">
        <f t="shared" si="52"/>
        <v>60924.389999999665</v>
      </c>
      <c r="AC101" s="22">
        <f t="shared" si="43"/>
        <v>0.023604660499689567</v>
      </c>
      <c r="AD101" s="1" t="s">
        <v>138</v>
      </c>
      <c r="AE101" s="1"/>
      <c r="AF101" s="23">
        <v>2356018.06</v>
      </c>
      <c r="AG101" s="24">
        <v>1644574.44</v>
      </c>
      <c r="AH101" s="24">
        <v>1356018.06</v>
      </c>
      <c r="AI101" s="20">
        <f t="shared" si="53"/>
        <v>1319255.3399999999</v>
      </c>
      <c r="AJ101" s="20">
        <f t="shared" si="54"/>
        <v>3963829.78</v>
      </c>
      <c r="AK101" s="20">
        <v>3518713.16</v>
      </c>
      <c r="AL101" s="20">
        <f t="shared" si="55"/>
        <v>445116.61999999965</v>
      </c>
      <c r="AM101" s="22">
        <f t="shared" si="44"/>
        <v>0.12649983097798168</v>
      </c>
      <c r="AN101" s="1"/>
      <c r="AO101" s="20">
        <f t="shared" si="56"/>
        <v>4000592.5</v>
      </c>
      <c r="AP101" s="20">
        <v>3535442.02</v>
      </c>
      <c r="AQ101" s="20">
        <f t="shared" si="57"/>
        <v>465150.48</v>
      </c>
      <c r="AR101" s="22">
        <f t="shared" si="45"/>
        <v>0.13156784282379497</v>
      </c>
      <c r="AS101" s="1" t="s">
        <v>138</v>
      </c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ht="15">
      <c r="A102" s="1" t="s">
        <v>86</v>
      </c>
      <c r="B102" s="19">
        <v>6103299.3100000005</v>
      </c>
      <c r="C102" s="19">
        <v>1499536.7</v>
      </c>
      <c r="D102" s="20">
        <v>3315299.31</v>
      </c>
      <c r="E102" s="21">
        <v>3763453.44</v>
      </c>
      <c r="F102" s="20">
        <f t="shared" si="46"/>
        <v>8050990.140000001</v>
      </c>
      <c r="G102" s="20">
        <v>7102931.07</v>
      </c>
      <c r="H102" s="20">
        <f t="shared" si="47"/>
        <v>948059.0700000003</v>
      </c>
      <c r="I102" s="22">
        <f t="shared" si="39"/>
        <v>0.1334743446975335</v>
      </c>
      <c r="J102" s="1"/>
      <c r="K102" s="20">
        <f t="shared" si="48"/>
        <v>7602836.010000001</v>
      </c>
      <c r="L102" s="20">
        <v>7008177.37</v>
      </c>
      <c r="M102" s="20">
        <f t="shared" si="49"/>
        <v>594658.6400000006</v>
      </c>
      <c r="N102" s="22">
        <f t="shared" si="40"/>
        <v>0.08485211041398055</v>
      </c>
      <c r="O102" s="1" t="s">
        <v>138</v>
      </c>
      <c r="P102" s="1"/>
      <c r="Q102" s="21">
        <v>5131785.87</v>
      </c>
      <c r="R102" s="21">
        <v>945482.65</v>
      </c>
      <c r="S102" s="20">
        <v>3133785.87</v>
      </c>
      <c r="T102" s="20">
        <f t="shared" si="41"/>
        <v>3315299.31</v>
      </c>
      <c r="U102" s="20">
        <f t="shared" si="50"/>
        <v>6258781.960000001</v>
      </c>
      <c r="V102" s="20">
        <v>6128232.1</v>
      </c>
      <c r="W102" s="20">
        <f t="shared" si="51"/>
        <v>130549.86000000127</v>
      </c>
      <c r="X102" s="22">
        <f t="shared" si="42"/>
        <v>0.02130302147009111</v>
      </c>
      <c r="Y102" s="1"/>
      <c r="Z102" s="20">
        <f t="shared" si="32"/>
        <v>6077268.5200000005</v>
      </c>
      <c r="AA102" s="20">
        <v>5873791.32</v>
      </c>
      <c r="AB102" s="20">
        <f t="shared" si="52"/>
        <v>203477.2000000002</v>
      </c>
      <c r="AC102" s="22">
        <f t="shared" si="43"/>
        <v>0.034641543921924756</v>
      </c>
      <c r="AD102" s="1" t="s">
        <v>138</v>
      </c>
      <c r="AE102" s="1"/>
      <c r="AF102" s="23">
        <v>5987258.13</v>
      </c>
      <c r="AG102" s="24">
        <v>3217550.58</v>
      </c>
      <c r="AH102" s="24">
        <v>3445258.13</v>
      </c>
      <c r="AI102" s="20">
        <f t="shared" si="53"/>
        <v>3133785.87</v>
      </c>
      <c r="AJ102" s="20">
        <f t="shared" si="54"/>
        <v>8893336.450000001</v>
      </c>
      <c r="AK102" s="20">
        <v>8850026.15</v>
      </c>
      <c r="AL102" s="20">
        <f t="shared" si="55"/>
        <v>43310.300000000745</v>
      </c>
      <c r="AM102" s="22">
        <f t="shared" si="44"/>
        <v>0.00489380474881429</v>
      </c>
      <c r="AN102" s="1"/>
      <c r="AO102" s="20">
        <f t="shared" si="56"/>
        <v>9204808.71</v>
      </c>
      <c r="AP102" s="20">
        <v>9189137.29</v>
      </c>
      <c r="AQ102" s="20">
        <f t="shared" si="57"/>
        <v>15671.420000001788</v>
      </c>
      <c r="AR102" s="22">
        <f t="shared" si="45"/>
        <v>0.001705428867305736</v>
      </c>
      <c r="AS102" s="1" t="s">
        <v>138</v>
      </c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ht="15">
      <c r="A103" s="1" t="s">
        <v>87</v>
      </c>
      <c r="B103" s="19">
        <v>5716779.05</v>
      </c>
      <c r="C103" s="19">
        <v>1393890.97</v>
      </c>
      <c r="D103" s="20">
        <v>3093779.05</v>
      </c>
      <c r="E103" s="21">
        <v>3517971.0700000003</v>
      </c>
      <c r="F103" s="20">
        <f t="shared" si="46"/>
        <v>7534862.04</v>
      </c>
      <c r="G103" s="20">
        <v>7065860.91</v>
      </c>
      <c r="H103" s="20">
        <f t="shared" si="47"/>
        <v>469001.1299999999</v>
      </c>
      <c r="I103" s="22">
        <f t="shared" si="39"/>
        <v>0.06637565272990908</v>
      </c>
      <c r="J103" s="1"/>
      <c r="K103" s="20">
        <f t="shared" si="48"/>
        <v>7110670.02</v>
      </c>
      <c r="L103" s="20">
        <v>6975011.5200000005</v>
      </c>
      <c r="M103" s="20">
        <f t="shared" si="49"/>
        <v>135658.49999999907</v>
      </c>
      <c r="N103" s="22">
        <f t="shared" si="40"/>
        <v>0.019449215189253133</v>
      </c>
      <c r="O103" s="1" t="s">
        <v>138</v>
      </c>
      <c r="P103" s="1"/>
      <c r="Q103" s="21">
        <v>4810419.2299999995</v>
      </c>
      <c r="R103" s="21">
        <v>869181.94</v>
      </c>
      <c r="S103" s="20">
        <v>2937419.2299999995</v>
      </c>
      <c r="T103" s="20">
        <f t="shared" si="41"/>
        <v>3093779.05</v>
      </c>
      <c r="U103" s="20">
        <f t="shared" si="50"/>
        <v>5835960.99</v>
      </c>
      <c r="V103" s="20">
        <v>6128917.75</v>
      </c>
      <c r="W103" s="20">
        <f t="shared" si="51"/>
        <v>-292956.7599999998</v>
      </c>
      <c r="X103" s="22">
        <f t="shared" si="42"/>
        <v>-0.0477991012361032</v>
      </c>
      <c r="Y103" s="1"/>
      <c r="Z103" s="20">
        <f t="shared" si="32"/>
        <v>5679601.17</v>
      </c>
      <c r="AA103" s="20">
        <v>5894972.66</v>
      </c>
      <c r="AB103" s="20">
        <f t="shared" si="52"/>
        <v>-215371.49000000022</v>
      </c>
      <c r="AC103" s="22">
        <f t="shared" si="43"/>
        <v>-0.036534773343630755</v>
      </c>
      <c r="AD103" s="1" t="s">
        <v>138</v>
      </c>
      <c r="AE103" s="1"/>
      <c r="AF103" s="23">
        <v>4535204.65</v>
      </c>
      <c r="AG103" s="24">
        <v>4273323.02</v>
      </c>
      <c r="AH103" s="24">
        <v>3044204.65</v>
      </c>
      <c r="AI103" s="20">
        <f t="shared" si="53"/>
        <v>2937419.2299999995</v>
      </c>
      <c r="AJ103" s="20">
        <f t="shared" si="54"/>
        <v>8701742.25</v>
      </c>
      <c r="AK103" s="20">
        <v>7606813.129999999</v>
      </c>
      <c r="AL103" s="20">
        <f t="shared" si="55"/>
        <v>1094929.120000001</v>
      </c>
      <c r="AM103" s="22">
        <f t="shared" si="44"/>
        <v>0.14394058343326255</v>
      </c>
      <c r="AN103" s="1"/>
      <c r="AO103" s="20">
        <f t="shared" si="56"/>
        <v>8808527.67</v>
      </c>
      <c r="AP103" s="20">
        <v>7722690.609999999</v>
      </c>
      <c r="AQ103" s="20">
        <f t="shared" si="57"/>
        <v>1085837.0600000005</v>
      </c>
      <c r="AR103" s="22">
        <f t="shared" si="45"/>
        <v>0.14060346514386657</v>
      </c>
      <c r="AS103" s="1" t="s">
        <v>138</v>
      </c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5">
      <c r="A104" s="1" t="s">
        <v>88</v>
      </c>
      <c r="B104" s="19">
        <v>730824.96</v>
      </c>
      <c r="C104" s="19">
        <v>192392.5</v>
      </c>
      <c r="D104" s="20">
        <v>400824.95999999996</v>
      </c>
      <c r="E104" s="21">
        <v>452927.20999999996</v>
      </c>
      <c r="F104" s="20">
        <f t="shared" si="46"/>
        <v>975319.71</v>
      </c>
      <c r="G104" s="20">
        <v>886663.1100000001</v>
      </c>
      <c r="H104" s="20">
        <f t="shared" si="47"/>
        <v>88656.59999999986</v>
      </c>
      <c r="I104" s="22">
        <f t="shared" si="39"/>
        <v>0.09998904770042794</v>
      </c>
      <c r="J104" s="1"/>
      <c r="K104" s="20">
        <f t="shared" si="48"/>
        <v>923217.46</v>
      </c>
      <c r="L104" s="20">
        <v>874397.2100000001</v>
      </c>
      <c r="M104" s="20">
        <f t="shared" si="49"/>
        <v>48820.24999999988</v>
      </c>
      <c r="N104" s="22">
        <f t="shared" si="40"/>
        <v>0.05583303496588221</v>
      </c>
      <c r="O104" s="1" t="s">
        <v>138</v>
      </c>
      <c r="P104" s="1"/>
      <c r="Q104" s="21">
        <v>612350.33</v>
      </c>
      <c r="R104" s="21">
        <v>121252.9</v>
      </c>
      <c r="S104" s="20">
        <v>374350.32999999996</v>
      </c>
      <c r="T104" s="20">
        <f t="shared" si="41"/>
        <v>400824.95999999996</v>
      </c>
      <c r="U104" s="20">
        <f t="shared" si="50"/>
        <v>760077.86</v>
      </c>
      <c r="V104" s="20">
        <v>756684.49</v>
      </c>
      <c r="W104" s="20">
        <f t="shared" si="51"/>
        <v>3393.3699999999953</v>
      </c>
      <c r="X104" s="22">
        <f t="shared" si="42"/>
        <v>0.004484524322680317</v>
      </c>
      <c r="Y104" s="1"/>
      <c r="Z104" s="20">
        <f t="shared" si="32"/>
        <v>733603.23</v>
      </c>
      <c r="AA104" s="20">
        <v>722662.5499999999</v>
      </c>
      <c r="AB104" s="20">
        <f t="shared" si="52"/>
        <v>10940.680000000051</v>
      </c>
      <c r="AC104" s="22">
        <f t="shared" si="43"/>
        <v>0.015139403584702338</v>
      </c>
      <c r="AD104" s="1" t="s">
        <v>138</v>
      </c>
      <c r="AE104" s="1"/>
      <c r="AF104" s="23">
        <v>689551.59</v>
      </c>
      <c r="AG104" s="24">
        <v>955879.16</v>
      </c>
      <c r="AH104" s="24">
        <v>453551.59</v>
      </c>
      <c r="AI104" s="20">
        <f t="shared" si="53"/>
        <v>374350.32999999996</v>
      </c>
      <c r="AJ104" s="20">
        <f t="shared" si="54"/>
        <v>1566229.4899999998</v>
      </c>
      <c r="AK104" s="20">
        <v>1321568.21</v>
      </c>
      <c r="AL104" s="20">
        <f t="shared" si="55"/>
        <v>244661.2799999998</v>
      </c>
      <c r="AM104" s="22">
        <f t="shared" si="44"/>
        <v>0.18512951367073205</v>
      </c>
      <c r="AN104" s="1"/>
      <c r="AO104" s="20">
        <f t="shared" si="56"/>
        <v>1645430.75</v>
      </c>
      <c r="AP104" s="20">
        <v>1401160.92</v>
      </c>
      <c r="AQ104" s="20">
        <f t="shared" si="57"/>
        <v>244269.83000000007</v>
      </c>
      <c r="AR104" s="22">
        <f t="shared" si="45"/>
        <v>0.17433388735963318</v>
      </c>
      <c r="AS104" s="1" t="s">
        <v>138</v>
      </c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ht="15">
      <c r="A105" s="1" t="s">
        <v>89</v>
      </c>
      <c r="B105" s="19">
        <v>398245.22</v>
      </c>
      <c r="C105" s="19">
        <v>103673.51</v>
      </c>
      <c r="D105" s="20">
        <v>218245.22</v>
      </c>
      <c r="E105" s="21">
        <v>246647.84</v>
      </c>
      <c r="F105" s="20">
        <f t="shared" si="46"/>
        <v>530321.35</v>
      </c>
      <c r="G105" s="20">
        <v>516068.29</v>
      </c>
      <c r="H105" s="20">
        <f t="shared" si="47"/>
        <v>14253.059999999998</v>
      </c>
      <c r="I105" s="22">
        <f t="shared" si="39"/>
        <v>0.027618554125850237</v>
      </c>
      <c r="J105" s="1"/>
      <c r="K105" s="20">
        <f t="shared" si="48"/>
        <v>501918.73</v>
      </c>
      <c r="L105" s="20">
        <v>508768.06</v>
      </c>
      <c r="M105" s="20">
        <f t="shared" si="49"/>
        <v>-6849.330000000016</v>
      </c>
      <c r="N105" s="22">
        <f t="shared" si="40"/>
        <v>-0.01346257860605482</v>
      </c>
      <c r="O105" s="1" t="s">
        <v>138</v>
      </c>
      <c r="P105" s="1"/>
      <c r="Q105" s="21">
        <v>332902.91000000003</v>
      </c>
      <c r="R105" s="21">
        <v>84944.14</v>
      </c>
      <c r="S105" s="20">
        <v>203902.91</v>
      </c>
      <c r="T105" s="20">
        <f t="shared" si="41"/>
        <v>218245.22</v>
      </c>
      <c r="U105" s="20">
        <f t="shared" si="50"/>
        <v>432189.36000000004</v>
      </c>
      <c r="V105" s="20">
        <v>459139.3500000001</v>
      </c>
      <c r="W105" s="20">
        <f t="shared" si="51"/>
        <v>-26949.99000000005</v>
      </c>
      <c r="X105" s="22">
        <f t="shared" si="42"/>
        <v>-0.05869675513545081</v>
      </c>
      <c r="Y105" s="1"/>
      <c r="Z105" s="20">
        <f t="shared" si="32"/>
        <v>417847.05000000005</v>
      </c>
      <c r="AA105" s="20">
        <v>438626.0800000001</v>
      </c>
      <c r="AB105" s="20">
        <f t="shared" si="52"/>
        <v>-20779.030000000028</v>
      </c>
      <c r="AC105" s="22">
        <f t="shared" si="43"/>
        <v>-0.04737299250423055</v>
      </c>
      <c r="AD105" s="1" t="s">
        <v>138</v>
      </c>
      <c r="AE105" s="1"/>
      <c r="AF105" s="23">
        <v>347600.88</v>
      </c>
      <c r="AG105" s="24">
        <v>813742.26</v>
      </c>
      <c r="AH105" s="24">
        <v>274600.88</v>
      </c>
      <c r="AI105" s="20">
        <f t="shared" si="53"/>
        <v>203902.91</v>
      </c>
      <c r="AJ105" s="20">
        <f t="shared" si="54"/>
        <v>1090645.1700000002</v>
      </c>
      <c r="AK105" s="20">
        <v>388755.26999999996</v>
      </c>
      <c r="AL105" s="20">
        <f t="shared" si="55"/>
        <v>701889.9000000001</v>
      </c>
      <c r="AM105" s="22">
        <f t="shared" si="44"/>
        <v>1.805480090340641</v>
      </c>
      <c r="AN105" s="1"/>
      <c r="AO105" s="20">
        <f t="shared" si="56"/>
        <v>1161343.1400000001</v>
      </c>
      <c r="AP105" s="20">
        <v>428936.57999999996</v>
      </c>
      <c r="AQ105" s="20">
        <f t="shared" si="57"/>
        <v>732406.5600000002</v>
      </c>
      <c r="AR105" s="22">
        <f t="shared" si="45"/>
        <v>1.7074938211145345</v>
      </c>
      <c r="AS105" s="1" t="s">
        <v>138</v>
      </c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ht="15">
      <c r="A106" s="1" t="s">
        <v>90</v>
      </c>
      <c r="B106" s="19">
        <v>1174465.58</v>
      </c>
      <c r="C106" s="19">
        <v>270818.38</v>
      </c>
      <c r="D106" s="20">
        <v>642465.58</v>
      </c>
      <c r="E106" s="21">
        <v>726927.6199999999</v>
      </c>
      <c r="F106" s="20">
        <f t="shared" si="46"/>
        <v>1529746</v>
      </c>
      <c r="G106" s="20">
        <v>1406164.5099999998</v>
      </c>
      <c r="H106" s="20">
        <f t="shared" si="47"/>
        <v>123581.49000000022</v>
      </c>
      <c r="I106" s="22">
        <f t="shared" si="39"/>
        <v>0.08788551348092288</v>
      </c>
      <c r="J106" s="1"/>
      <c r="K106" s="20">
        <f t="shared" si="48"/>
        <v>1445283.96</v>
      </c>
      <c r="L106" s="20">
        <v>1384174.18</v>
      </c>
      <c r="M106" s="20">
        <f t="shared" si="49"/>
        <v>61109.78000000003</v>
      </c>
      <c r="N106" s="22">
        <f t="shared" si="40"/>
        <v>0.044148909062875275</v>
      </c>
      <c r="O106" s="1" t="s">
        <v>138</v>
      </c>
      <c r="P106" s="1"/>
      <c r="Q106" s="21">
        <v>986097.89</v>
      </c>
      <c r="R106" s="21">
        <v>174794.78</v>
      </c>
      <c r="S106" s="20">
        <v>602097.89</v>
      </c>
      <c r="T106" s="20">
        <f t="shared" si="41"/>
        <v>642465.58</v>
      </c>
      <c r="U106" s="20">
        <f t="shared" si="50"/>
        <v>1201260.3599999999</v>
      </c>
      <c r="V106" s="20">
        <v>1223888.5</v>
      </c>
      <c r="W106" s="20">
        <f t="shared" si="51"/>
        <v>-22628.14000000013</v>
      </c>
      <c r="X106" s="22">
        <f t="shared" si="42"/>
        <v>-0.018488726709990466</v>
      </c>
      <c r="Y106" s="1"/>
      <c r="Z106" s="20">
        <f t="shared" si="32"/>
        <v>1160892.67</v>
      </c>
      <c r="AA106" s="20">
        <v>1158220.0899999999</v>
      </c>
      <c r="AB106" s="20">
        <f t="shared" si="52"/>
        <v>2672.5800000000745</v>
      </c>
      <c r="AC106" s="22">
        <f t="shared" si="43"/>
        <v>0.0023074888987637543</v>
      </c>
      <c r="AD106" s="1" t="s">
        <v>138</v>
      </c>
      <c r="AE106" s="1"/>
      <c r="AF106" s="23">
        <v>1037167.54</v>
      </c>
      <c r="AG106" s="24">
        <v>777914.28</v>
      </c>
      <c r="AH106" s="24">
        <v>728167.54</v>
      </c>
      <c r="AI106" s="20">
        <f t="shared" si="53"/>
        <v>602097.89</v>
      </c>
      <c r="AJ106" s="20">
        <f t="shared" si="54"/>
        <v>1689012.17</v>
      </c>
      <c r="AK106" s="20">
        <v>1548654.77</v>
      </c>
      <c r="AL106" s="20">
        <f t="shared" si="55"/>
        <v>140357.3999999999</v>
      </c>
      <c r="AM106" s="22">
        <f t="shared" si="44"/>
        <v>0.09063181976961854</v>
      </c>
      <c r="AN106" s="1"/>
      <c r="AO106" s="20">
        <f t="shared" si="56"/>
        <v>1815081.82</v>
      </c>
      <c r="AP106" s="20">
        <v>1682202.1400000001</v>
      </c>
      <c r="AQ106" s="20">
        <f t="shared" si="57"/>
        <v>132879.67999999993</v>
      </c>
      <c r="AR106" s="22">
        <f t="shared" si="45"/>
        <v>0.0789915057413968</v>
      </c>
      <c r="AS106" s="1" t="s">
        <v>138</v>
      </c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ht="15">
      <c r="A107" s="1" t="s">
        <v>91</v>
      </c>
      <c r="B107" s="19">
        <v>2398486.31</v>
      </c>
      <c r="C107" s="19">
        <v>539357.21</v>
      </c>
      <c r="D107" s="20">
        <v>1320486.31</v>
      </c>
      <c r="E107" s="21">
        <v>1489522</v>
      </c>
      <c r="F107" s="20">
        <f t="shared" si="46"/>
        <v>3106879.21</v>
      </c>
      <c r="G107" s="20">
        <v>2802484.52</v>
      </c>
      <c r="H107" s="20">
        <f t="shared" si="47"/>
        <v>304394.68999999994</v>
      </c>
      <c r="I107" s="22">
        <f>IF(ISERR(+F108/G108-1)," ",+F108/G108-1)</f>
        <v>0.10667088710083616</v>
      </c>
      <c r="J107" s="1"/>
      <c r="K107" s="20">
        <f t="shared" si="48"/>
        <v>2937843.52</v>
      </c>
      <c r="L107" s="20">
        <v>2761466.75</v>
      </c>
      <c r="M107" s="20">
        <f t="shared" si="49"/>
        <v>176376.77000000002</v>
      </c>
      <c r="N107" s="22">
        <f t="shared" si="40"/>
        <v>0.06387068393997497</v>
      </c>
      <c r="O107" s="1" t="s">
        <v>138</v>
      </c>
      <c r="P107" s="1"/>
      <c r="Q107" s="21">
        <v>2009582.8600000003</v>
      </c>
      <c r="R107" s="21">
        <v>375229.72</v>
      </c>
      <c r="S107" s="20">
        <v>1227582.8600000003</v>
      </c>
      <c r="T107" s="20">
        <f>D107</f>
        <v>1320486.31</v>
      </c>
      <c r="U107" s="20">
        <f>Q107+R107-S107+T107</f>
        <v>2477716.03</v>
      </c>
      <c r="V107" s="20">
        <v>2456279.6300000004</v>
      </c>
      <c r="W107" s="20">
        <f t="shared" si="51"/>
        <v>21436.39999999944</v>
      </c>
      <c r="X107" s="22">
        <f t="shared" si="42"/>
        <v>0.008727182254896437</v>
      </c>
      <c r="Y107" s="1"/>
      <c r="Z107" s="20">
        <f t="shared" si="32"/>
        <v>2384812.58</v>
      </c>
      <c r="AA107" s="20">
        <v>2338324.22</v>
      </c>
      <c r="AB107" s="20">
        <f t="shared" si="52"/>
        <v>46488.35999999987</v>
      </c>
      <c r="AC107" s="22">
        <f t="shared" si="43"/>
        <v>0.019881058239220595</v>
      </c>
      <c r="AD107" s="1" t="s">
        <v>138</v>
      </c>
      <c r="AE107" s="1"/>
      <c r="AF107" s="23">
        <v>2585491.8</v>
      </c>
      <c r="AG107" s="24">
        <v>1756195.62</v>
      </c>
      <c r="AH107" s="24">
        <v>1443491.8</v>
      </c>
      <c r="AI107" s="20">
        <f>S107</f>
        <v>1227582.8600000003</v>
      </c>
      <c r="AJ107" s="20">
        <f>AF107+AG107-AH107+AI107</f>
        <v>4125778.4800000004</v>
      </c>
      <c r="AK107" s="20">
        <v>3486223.6099999994</v>
      </c>
      <c r="AL107" s="20">
        <f>AJ107-AK107</f>
        <v>639554.870000001</v>
      </c>
      <c r="AM107" s="22">
        <f>IF(ISERR(+AJ107/AK107-1)," ",+AJ107/AK107-1)</f>
        <v>0.1834520505699866</v>
      </c>
      <c r="AN107" s="1"/>
      <c r="AO107" s="20">
        <f t="shared" si="56"/>
        <v>4341687.42</v>
      </c>
      <c r="AP107" s="20">
        <v>3660261.3799999994</v>
      </c>
      <c r="AQ107" s="20">
        <f>AO107-AP107</f>
        <v>681426.0400000005</v>
      </c>
      <c r="AR107" s="22">
        <f>IF(ISERR(+AO107/AP107-1)," ",+AO107/AP107-1)</f>
        <v>0.18616868284963872</v>
      </c>
      <c r="AS107" s="1" t="s">
        <v>138</v>
      </c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ht="15">
      <c r="A108" s="1" t="s">
        <v>92</v>
      </c>
      <c r="B108" s="19">
        <v>74337589.64</v>
      </c>
      <c r="C108" s="19">
        <v>17383167.77</v>
      </c>
      <c r="D108" s="20">
        <v>40027589.64</v>
      </c>
      <c r="E108" s="21">
        <v>45628366.599999994</v>
      </c>
      <c r="F108" s="20">
        <f t="shared" si="46"/>
        <v>97321534.36999999</v>
      </c>
      <c r="G108" s="20">
        <v>87940810.13999999</v>
      </c>
      <c r="H108" s="20">
        <f t="shared" si="47"/>
        <v>9380724.230000004</v>
      </c>
      <c r="I108" s="22">
        <f t="shared" si="39"/>
        <v>0.10667088710083616</v>
      </c>
      <c r="J108" s="1"/>
      <c r="K108" s="20">
        <f t="shared" si="48"/>
        <v>91720757.41</v>
      </c>
      <c r="L108" s="20">
        <v>86828800.17999999</v>
      </c>
      <c r="M108" s="20">
        <f t="shared" si="49"/>
        <v>4891957.230000004</v>
      </c>
      <c r="N108" s="22">
        <f t="shared" si="40"/>
        <v>0.05634026060314956</v>
      </c>
      <c r="O108" s="1" t="s">
        <v>138</v>
      </c>
      <c r="P108" s="1"/>
      <c r="Q108" s="21">
        <v>62648626.32000001</v>
      </c>
      <c r="R108" s="21">
        <v>11976577.53</v>
      </c>
      <c r="S108" s="20">
        <v>38249626.32000001</v>
      </c>
      <c r="T108" s="20">
        <f t="shared" si="41"/>
        <v>40027589.64</v>
      </c>
      <c r="U108" s="20">
        <f t="shared" si="50"/>
        <v>76403167.17</v>
      </c>
      <c r="V108" s="20">
        <v>80660285.63999999</v>
      </c>
      <c r="W108" s="20">
        <f t="shared" si="51"/>
        <v>-4257118.469999984</v>
      </c>
      <c r="X108" s="22">
        <f t="shared" si="42"/>
        <v>-0.05277837087014792</v>
      </c>
      <c r="Y108" s="1"/>
      <c r="Z108" s="20">
        <f t="shared" si="32"/>
        <v>74625203.85000001</v>
      </c>
      <c r="AA108" s="20">
        <v>77855035.94999999</v>
      </c>
      <c r="AB108" s="20">
        <f t="shared" si="52"/>
        <v>-3229832.099999979</v>
      </c>
      <c r="AC108" s="22">
        <f t="shared" si="43"/>
        <v>-0.04148520465746419</v>
      </c>
      <c r="AD108" s="1" t="s">
        <v>138</v>
      </c>
      <c r="AE108" s="1"/>
      <c r="AF108" s="23">
        <v>70830654.99</v>
      </c>
      <c r="AG108" s="24">
        <v>31665794.22</v>
      </c>
      <c r="AH108" s="24">
        <v>40904654.99</v>
      </c>
      <c r="AI108" s="20">
        <f t="shared" si="53"/>
        <v>38249626.32000001</v>
      </c>
      <c r="AJ108" s="20">
        <f t="shared" si="54"/>
        <v>99841420.53999999</v>
      </c>
      <c r="AK108" s="20">
        <v>99487840.61000001</v>
      </c>
      <c r="AL108" s="20">
        <f t="shared" si="55"/>
        <v>353579.92999997735</v>
      </c>
      <c r="AM108" s="22">
        <f t="shared" si="44"/>
        <v>0.0035540014521577845</v>
      </c>
      <c r="AN108" s="1"/>
      <c r="AO108" s="20">
        <f t="shared" si="56"/>
        <v>102496449.21</v>
      </c>
      <c r="AP108" s="20">
        <v>101487168.27000001</v>
      </c>
      <c r="AQ108" s="20">
        <f t="shared" si="57"/>
        <v>1009280.9399999827</v>
      </c>
      <c r="AR108" s="22">
        <f t="shared" si="45"/>
        <v>0.00994491182683177</v>
      </c>
      <c r="AS108" s="1" t="s">
        <v>138</v>
      </c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ht="15">
      <c r="A109" s="1" t="s">
        <v>93</v>
      </c>
      <c r="B109" s="19">
        <v>1634650.58</v>
      </c>
      <c r="C109" s="19">
        <v>454903</v>
      </c>
      <c r="D109" s="20">
        <v>892650.5800000001</v>
      </c>
      <c r="E109" s="21">
        <v>1010800.6599999999</v>
      </c>
      <c r="F109" s="20">
        <f t="shared" si="46"/>
        <v>2207703.66</v>
      </c>
      <c r="G109" s="20">
        <v>2119456.8</v>
      </c>
      <c r="H109" s="20">
        <f t="shared" si="47"/>
        <v>88246.86000000034</v>
      </c>
      <c r="I109" s="22">
        <f aca="true" t="shared" si="58" ref="I109:I147">IF(ISERR(+F109/G109-1)," ",+F109/G109-1)</f>
        <v>0.04163654574134301</v>
      </c>
      <c r="J109" s="1"/>
      <c r="K109" s="20">
        <f t="shared" si="48"/>
        <v>2089553.58</v>
      </c>
      <c r="L109" s="20">
        <v>2090297.95</v>
      </c>
      <c r="M109" s="20">
        <f t="shared" si="49"/>
        <v>-744.3699999998789</v>
      </c>
      <c r="N109" s="22">
        <f aca="true" t="shared" si="59" ref="N109:N143">IF(ISERR(+K109/L109-1)," ",+K109/L109-1)</f>
        <v>-0.0003561071281728001</v>
      </c>
      <c r="O109" s="1" t="s">
        <v>138</v>
      </c>
      <c r="P109" s="1"/>
      <c r="Q109" s="21">
        <v>1373299.2199999997</v>
      </c>
      <c r="R109" s="21">
        <v>321135.54</v>
      </c>
      <c r="S109" s="20">
        <v>838299.2199999999</v>
      </c>
      <c r="T109" s="20">
        <f aca="true" t="shared" si="60" ref="T109:T143">D109</f>
        <v>892650.5800000001</v>
      </c>
      <c r="U109" s="20">
        <f t="shared" si="50"/>
        <v>1748786.12</v>
      </c>
      <c r="V109" s="20">
        <v>1818782.9500000002</v>
      </c>
      <c r="W109" s="20">
        <f t="shared" si="51"/>
        <v>-69996.83000000007</v>
      </c>
      <c r="X109" s="22">
        <f aca="true" t="shared" si="61" ref="X109:X118">IF(ISERR(+U109/V109-1)," ",+U109/V109-1)</f>
        <v>-0.03848553231709151</v>
      </c>
      <c r="Y109" s="1"/>
      <c r="Z109" s="20">
        <f t="shared" si="32"/>
        <v>1694434.7599999998</v>
      </c>
      <c r="AA109" s="20">
        <v>1736873.32</v>
      </c>
      <c r="AB109" s="20">
        <f t="shared" si="52"/>
        <v>-42438.56000000029</v>
      </c>
      <c r="AC109" s="22">
        <f aca="true" t="shared" si="62" ref="AC109:AC143">IF(ISERR(+Z109/AA109-1)," ",+Z109/AA109-1)</f>
        <v>-0.024433883295530312</v>
      </c>
      <c r="AD109" s="1" t="s">
        <v>138</v>
      </c>
      <c r="AE109" s="1"/>
      <c r="AF109" s="23">
        <v>1456201.82</v>
      </c>
      <c r="AG109" s="24">
        <v>1949178.32</v>
      </c>
      <c r="AH109" s="24">
        <v>1043201.82</v>
      </c>
      <c r="AI109" s="20">
        <f t="shared" si="53"/>
        <v>838299.2199999999</v>
      </c>
      <c r="AJ109" s="20">
        <f t="shared" si="54"/>
        <v>3200477.54</v>
      </c>
      <c r="AK109" s="20">
        <v>2953302.1</v>
      </c>
      <c r="AL109" s="20">
        <f t="shared" si="55"/>
        <v>247175.43999999994</v>
      </c>
      <c r="AM109" s="22">
        <f aca="true" t="shared" si="63" ref="AM109:AM143">IF(ISERR(+AJ109/AK109-1)," ",+AJ109/AK109-1)</f>
        <v>0.08369460069797796</v>
      </c>
      <c r="AN109" s="1"/>
      <c r="AO109" s="20">
        <f t="shared" si="56"/>
        <v>3405380.14</v>
      </c>
      <c r="AP109" s="20">
        <v>3106927.33</v>
      </c>
      <c r="AQ109" s="20">
        <f t="shared" si="57"/>
        <v>298452.81000000006</v>
      </c>
      <c r="AR109" s="22">
        <f aca="true" t="shared" si="64" ref="AR109:AR147">IF(ISERR(+AO109/AP109-1)," ",+AO109/AP109-1)</f>
        <v>0.09606044116905688</v>
      </c>
      <c r="AS109" s="1" t="s">
        <v>138</v>
      </c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ht="15">
      <c r="A110" s="1" t="s">
        <v>94</v>
      </c>
      <c r="B110" s="19">
        <v>1033334.94</v>
      </c>
      <c r="C110" s="19">
        <v>301828.33</v>
      </c>
      <c r="D110" s="20">
        <v>567334.94</v>
      </c>
      <c r="E110" s="21">
        <v>640635.9099999999</v>
      </c>
      <c r="F110" s="20">
        <f t="shared" si="46"/>
        <v>1408464.24</v>
      </c>
      <c r="G110" s="20">
        <v>1354512.83</v>
      </c>
      <c r="H110" s="20">
        <f t="shared" si="47"/>
        <v>53951.409999999916</v>
      </c>
      <c r="I110" s="22">
        <f t="shared" si="58"/>
        <v>0.039830859335603375</v>
      </c>
      <c r="J110" s="1"/>
      <c r="K110" s="20">
        <f t="shared" si="48"/>
        <v>1335163.27</v>
      </c>
      <c r="L110" s="20">
        <v>1335839.21</v>
      </c>
      <c r="M110" s="20">
        <f t="shared" si="49"/>
        <v>-675.9399999999441</v>
      </c>
      <c r="N110" s="22">
        <f t="shared" si="59"/>
        <v>-0.000506004012264305</v>
      </c>
      <c r="O110" s="1" t="s">
        <v>138</v>
      </c>
      <c r="P110" s="1"/>
      <c r="Q110" s="21">
        <v>865892.33</v>
      </c>
      <c r="R110" s="21">
        <v>192304.57</v>
      </c>
      <c r="S110" s="20">
        <v>528892.33</v>
      </c>
      <c r="T110" s="20">
        <f t="shared" si="60"/>
        <v>567334.94</v>
      </c>
      <c r="U110" s="20">
        <f t="shared" si="50"/>
        <v>1096639.5099999998</v>
      </c>
      <c r="V110" s="20">
        <v>1175157.95</v>
      </c>
      <c r="W110" s="20">
        <f t="shared" si="51"/>
        <v>-78518.44000000018</v>
      </c>
      <c r="X110" s="22">
        <f t="shared" si="61"/>
        <v>-0.06681522258348349</v>
      </c>
      <c r="Y110" s="1"/>
      <c r="Z110" s="20">
        <f t="shared" si="32"/>
        <v>1058196.9</v>
      </c>
      <c r="AA110" s="20">
        <v>1123295.0999999999</v>
      </c>
      <c r="AB110" s="20">
        <f t="shared" si="52"/>
        <v>-65098.19999999995</v>
      </c>
      <c r="AC110" s="22">
        <f t="shared" si="62"/>
        <v>-0.05795289234324974</v>
      </c>
      <c r="AD110" s="1" t="s">
        <v>138</v>
      </c>
      <c r="AE110" s="1"/>
      <c r="AF110" s="23">
        <v>543526.66</v>
      </c>
      <c r="AG110" s="24">
        <v>1459617.2</v>
      </c>
      <c r="AH110" s="24">
        <v>543526.66</v>
      </c>
      <c r="AI110" s="20">
        <f t="shared" si="53"/>
        <v>528892.33</v>
      </c>
      <c r="AJ110" s="20">
        <f t="shared" si="54"/>
        <v>1988509.5299999998</v>
      </c>
      <c r="AK110" s="20">
        <v>1251982.9</v>
      </c>
      <c r="AL110" s="20">
        <f t="shared" si="55"/>
        <v>736526.6299999999</v>
      </c>
      <c r="AM110" s="22">
        <f t="shared" si="63"/>
        <v>0.5882880908357453</v>
      </c>
      <c r="AN110" s="1"/>
      <c r="AO110" s="20">
        <f t="shared" si="56"/>
        <v>2003143.8599999999</v>
      </c>
      <c r="AP110" s="20">
        <v>1233249.83</v>
      </c>
      <c r="AQ110" s="20">
        <f t="shared" si="57"/>
        <v>769894.0299999998</v>
      </c>
      <c r="AR110" s="22">
        <f t="shared" si="64"/>
        <v>0.6242806698785435</v>
      </c>
      <c r="AS110" s="1" t="s">
        <v>138</v>
      </c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ht="15">
      <c r="A111" s="1" t="s">
        <v>95</v>
      </c>
      <c r="B111" s="19">
        <v>2766045.08</v>
      </c>
      <c r="C111" s="19">
        <v>643842.19</v>
      </c>
      <c r="D111" s="20">
        <v>1488045.08</v>
      </c>
      <c r="E111" s="21">
        <v>1696547.36</v>
      </c>
      <c r="F111" s="20">
        <f t="shared" si="46"/>
        <v>3618389.55</v>
      </c>
      <c r="G111" s="20">
        <v>3312585.49</v>
      </c>
      <c r="H111" s="20">
        <f t="shared" si="47"/>
        <v>305804.0599999996</v>
      </c>
      <c r="I111" s="22">
        <f t="shared" si="58"/>
        <v>0.09231582427779084</v>
      </c>
      <c r="J111" s="1"/>
      <c r="K111" s="20">
        <f t="shared" si="48"/>
        <v>3409887.27</v>
      </c>
      <c r="L111" s="20">
        <v>3271382.7600000002</v>
      </c>
      <c r="M111" s="20">
        <f t="shared" si="49"/>
        <v>138504.50999999978</v>
      </c>
      <c r="N111" s="22">
        <f t="shared" si="59"/>
        <v>0.04233821602703558</v>
      </c>
      <c r="O111" s="1" t="s">
        <v>138</v>
      </c>
      <c r="P111" s="1"/>
      <c r="Q111" s="21">
        <v>2330581.31</v>
      </c>
      <c r="R111" s="21">
        <v>484993.36</v>
      </c>
      <c r="S111" s="20">
        <v>1422581.31</v>
      </c>
      <c r="T111" s="20">
        <f t="shared" si="60"/>
        <v>1488045.08</v>
      </c>
      <c r="U111" s="20">
        <f t="shared" si="50"/>
        <v>2881038.44</v>
      </c>
      <c r="V111" s="20">
        <v>2867238.23</v>
      </c>
      <c r="W111" s="20">
        <f t="shared" si="51"/>
        <v>13800.209999999963</v>
      </c>
      <c r="X111" s="22">
        <f t="shared" si="61"/>
        <v>0.00481306710255458</v>
      </c>
      <c r="Y111" s="1"/>
      <c r="Z111" s="20">
        <f t="shared" si="32"/>
        <v>2815574.67</v>
      </c>
      <c r="AA111" s="20">
        <v>2763174.17</v>
      </c>
      <c r="AB111" s="20">
        <f t="shared" si="52"/>
        <v>52400.5</v>
      </c>
      <c r="AC111" s="22">
        <f t="shared" si="62"/>
        <v>0.018963878777138454</v>
      </c>
      <c r="AD111" s="1" t="s">
        <v>138</v>
      </c>
      <c r="AE111" s="1"/>
      <c r="AF111" s="23">
        <v>2930120.71</v>
      </c>
      <c r="AG111" s="24">
        <v>1456339.89</v>
      </c>
      <c r="AH111" s="24">
        <v>1529120.71</v>
      </c>
      <c r="AI111" s="20">
        <f t="shared" si="53"/>
        <v>1422581.31</v>
      </c>
      <c r="AJ111" s="20">
        <f t="shared" si="54"/>
        <v>4279921.199999999</v>
      </c>
      <c r="AK111" s="20">
        <v>4288036.579999999</v>
      </c>
      <c r="AL111" s="20">
        <f t="shared" si="55"/>
        <v>-8115.379999999888</v>
      </c>
      <c r="AM111" s="22">
        <f t="shared" si="63"/>
        <v>-0.0018925631459981718</v>
      </c>
      <c r="AN111" s="1"/>
      <c r="AO111" s="20">
        <f t="shared" si="56"/>
        <v>4386460.6</v>
      </c>
      <c r="AP111" s="20">
        <v>4323120.4399999995</v>
      </c>
      <c r="AQ111" s="20">
        <f t="shared" si="57"/>
        <v>63340.16000000015</v>
      </c>
      <c r="AR111" s="22">
        <f t="shared" si="64"/>
        <v>0.014651490949440182</v>
      </c>
      <c r="AS111" s="1" t="s">
        <v>138</v>
      </c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ht="15">
      <c r="A112" s="1" t="s">
        <v>96</v>
      </c>
      <c r="B112" s="19">
        <v>5851468.29</v>
      </c>
      <c r="C112" s="19">
        <v>1448003.42</v>
      </c>
      <c r="D112" s="20">
        <v>3188468.29</v>
      </c>
      <c r="E112" s="21">
        <v>3613827.3599999994</v>
      </c>
      <c r="F112" s="20">
        <f t="shared" si="46"/>
        <v>7724830.779999999</v>
      </c>
      <c r="G112" s="20">
        <v>7031458.209999999</v>
      </c>
      <c r="H112" s="20">
        <f t="shared" si="47"/>
        <v>693372.5700000003</v>
      </c>
      <c r="I112" s="22">
        <f t="shared" si="58"/>
        <v>0.09861006768324376</v>
      </c>
      <c r="J112" s="1"/>
      <c r="K112" s="20">
        <f t="shared" si="48"/>
        <v>7299471.71</v>
      </c>
      <c r="L112" s="20">
        <v>6938517.579999999</v>
      </c>
      <c r="M112" s="20">
        <f t="shared" si="49"/>
        <v>360954.1300000008</v>
      </c>
      <c r="N112" s="22">
        <f t="shared" si="59"/>
        <v>0.052021793681179984</v>
      </c>
      <c r="O112" s="1" t="s">
        <v>138</v>
      </c>
      <c r="P112" s="1"/>
      <c r="Q112" s="21">
        <v>4915596.609999999</v>
      </c>
      <c r="R112" s="21">
        <v>1040168.67</v>
      </c>
      <c r="S112" s="20">
        <v>3001596.61</v>
      </c>
      <c r="T112" s="20">
        <f t="shared" si="60"/>
        <v>3188468.29</v>
      </c>
      <c r="U112" s="20">
        <f t="shared" si="50"/>
        <v>6142636.959999999</v>
      </c>
      <c r="V112" s="20">
        <v>5958003.930000001</v>
      </c>
      <c r="W112" s="20">
        <f t="shared" si="51"/>
        <v>184633.0299999984</v>
      </c>
      <c r="X112" s="22">
        <f t="shared" si="61"/>
        <v>0.030989074893073898</v>
      </c>
      <c r="Y112" s="1"/>
      <c r="Z112" s="20">
        <f t="shared" si="32"/>
        <v>5955765.279999999</v>
      </c>
      <c r="AA112" s="20">
        <v>5708034.180000001</v>
      </c>
      <c r="AB112" s="20">
        <f t="shared" si="52"/>
        <v>247731.0999999987</v>
      </c>
      <c r="AC112" s="22">
        <f t="shared" si="62"/>
        <v>0.043400423366070084</v>
      </c>
      <c r="AD112" s="1" t="s">
        <v>138</v>
      </c>
      <c r="AE112" s="1"/>
      <c r="AF112" s="23">
        <v>6345616.640000001</v>
      </c>
      <c r="AG112" s="24">
        <v>3615890.67</v>
      </c>
      <c r="AH112" s="24">
        <v>3274616.64</v>
      </c>
      <c r="AI112" s="20">
        <f t="shared" si="53"/>
        <v>3001596.61</v>
      </c>
      <c r="AJ112" s="20">
        <f t="shared" si="54"/>
        <v>9688487.28</v>
      </c>
      <c r="AK112" s="20">
        <v>9572829.13</v>
      </c>
      <c r="AL112" s="20">
        <f t="shared" si="55"/>
        <v>115658.14999999851</v>
      </c>
      <c r="AM112" s="22">
        <f t="shared" si="63"/>
        <v>0.012081919402231911</v>
      </c>
      <c r="AN112" s="1"/>
      <c r="AO112" s="20">
        <f t="shared" si="56"/>
        <v>9961507.31</v>
      </c>
      <c r="AP112" s="20">
        <v>9777430.75</v>
      </c>
      <c r="AQ112" s="20">
        <f t="shared" si="57"/>
        <v>184076.56000000052</v>
      </c>
      <c r="AR112" s="22">
        <f t="shared" si="64"/>
        <v>0.018826680004867313</v>
      </c>
      <c r="AS112" s="1" t="s">
        <v>138</v>
      </c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ht="15">
      <c r="A113" s="1" t="s">
        <v>97</v>
      </c>
      <c r="B113" s="19">
        <v>2529526.46</v>
      </c>
      <c r="C113" s="19">
        <v>579335.07</v>
      </c>
      <c r="D113" s="20">
        <v>1370526.4599999997</v>
      </c>
      <c r="E113" s="21">
        <v>1557682.4400000002</v>
      </c>
      <c r="F113" s="20">
        <f t="shared" si="46"/>
        <v>3296017.5100000002</v>
      </c>
      <c r="G113" s="20">
        <v>3011782.72</v>
      </c>
      <c r="H113" s="20">
        <f t="shared" si="47"/>
        <v>284234.79000000004</v>
      </c>
      <c r="I113" s="22">
        <f t="shared" si="58"/>
        <v>0.09437426814109617</v>
      </c>
      <c r="J113" s="1"/>
      <c r="K113" s="20">
        <f t="shared" si="48"/>
        <v>3108861.53</v>
      </c>
      <c r="L113" s="20">
        <v>2972569.0900000003</v>
      </c>
      <c r="M113" s="20">
        <f t="shared" si="49"/>
        <v>136292.43999999948</v>
      </c>
      <c r="N113" s="22">
        <f t="shared" si="59"/>
        <v>0.04585004952735994</v>
      </c>
      <c r="O113" s="1" t="s">
        <v>138</v>
      </c>
      <c r="P113" s="1"/>
      <c r="Q113" s="21">
        <v>2128608.13</v>
      </c>
      <c r="R113" s="21">
        <v>430783.26</v>
      </c>
      <c r="S113" s="20">
        <v>1299608.1300000001</v>
      </c>
      <c r="T113" s="20">
        <f t="shared" si="60"/>
        <v>1370526.4599999997</v>
      </c>
      <c r="U113" s="20">
        <f t="shared" si="50"/>
        <v>2630309.7199999993</v>
      </c>
      <c r="V113" s="20">
        <v>2614159.17</v>
      </c>
      <c r="W113" s="20">
        <f t="shared" si="51"/>
        <v>16150.549999999348</v>
      </c>
      <c r="X113" s="22">
        <f t="shared" si="61"/>
        <v>0.006178105061597883</v>
      </c>
      <c r="Y113" s="1"/>
      <c r="Z113" s="20">
        <f t="shared" si="32"/>
        <v>2559391.3899999997</v>
      </c>
      <c r="AA113" s="20">
        <v>2511561.84</v>
      </c>
      <c r="AB113" s="20">
        <f t="shared" si="52"/>
        <v>47829.549999999814</v>
      </c>
      <c r="AC113" s="22">
        <f t="shared" si="62"/>
        <v>0.019043747694462487</v>
      </c>
      <c r="AD113" s="1" t="s">
        <v>138</v>
      </c>
      <c r="AE113" s="1"/>
      <c r="AF113" s="23">
        <v>2096859.86</v>
      </c>
      <c r="AG113" s="24">
        <v>2059106.03</v>
      </c>
      <c r="AH113" s="24">
        <v>1420859.86</v>
      </c>
      <c r="AI113" s="20">
        <f t="shared" si="53"/>
        <v>1299608.1300000001</v>
      </c>
      <c r="AJ113" s="20">
        <f t="shared" si="54"/>
        <v>4034714.16</v>
      </c>
      <c r="AK113" s="20">
        <v>3612255.7</v>
      </c>
      <c r="AL113" s="20">
        <f t="shared" si="55"/>
        <v>422458.45999999996</v>
      </c>
      <c r="AM113" s="22">
        <f t="shared" si="63"/>
        <v>0.11695142733112718</v>
      </c>
      <c r="AN113" s="1"/>
      <c r="AO113" s="20">
        <f t="shared" si="56"/>
        <v>4155965.89</v>
      </c>
      <c r="AP113" s="20">
        <v>3765149.3200000003</v>
      </c>
      <c r="AQ113" s="20">
        <f t="shared" si="57"/>
        <v>390816.56999999983</v>
      </c>
      <c r="AR113" s="22">
        <f t="shared" si="64"/>
        <v>0.10379842518436955</v>
      </c>
      <c r="AS113" s="1" t="s">
        <v>138</v>
      </c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ht="15">
      <c r="A114" s="1" t="s">
        <v>98</v>
      </c>
      <c r="B114" s="19">
        <v>871931.52</v>
      </c>
      <c r="C114" s="19">
        <v>245374.37</v>
      </c>
      <c r="D114" s="20">
        <v>476931.51999999996</v>
      </c>
      <c r="E114" s="21">
        <v>539770.06</v>
      </c>
      <c r="F114" s="20">
        <f t="shared" si="46"/>
        <v>1180144.4300000002</v>
      </c>
      <c r="G114" s="20">
        <v>1246932.98</v>
      </c>
      <c r="H114" s="20">
        <f t="shared" si="47"/>
        <v>-66788.54999999981</v>
      </c>
      <c r="I114" s="22">
        <f t="shared" si="58"/>
        <v>-0.05356226122112817</v>
      </c>
      <c r="J114" s="1"/>
      <c r="K114" s="20">
        <f t="shared" si="48"/>
        <v>1117305.8900000001</v>
      </c>
      <c r="L114" s="20">
        <v>1231883.5</v>
      </c>
      <c r="M114" s="20">
        <f t="shared" si="49"/>
        <v>-114577.60999999987</v>
      </c>
      <c r="N114" s="22">
        <f t="shared" si="59"/>
        <v>-0.0930101020104579</v>
      </c>
      <c r="O114" s="1" t="s">
        <v>138</v>
      </c>
      <c r="P114" s="1"/>
      <c r="Q114" s="21">
        <v>733266.3200000001</v>
      </c>
      <c r="R114" s="21">
        <v>179247.39</v>
      </c>
      <c r="S114" s="20">
        <v>447266.32</v>
      </c>
      <c r="T114" s="20">
        <f t="shared" si="60"/>
        <v>476931.51999999996</v>
      </c>
      <c r="U114" s="20">
        <f t="shared" si="50"/>
        <v>942178.91</v>
      </c>
      <c r="V114" s="20">
        <v>985901.17</v>
      </c>
      <c r="W114" s="20">
        <f t="shared" si="51"/>
        <v>-43722.26000000001</v>
      </c>
      <c r="X114" s="22">
        <f t="shared" si="61"/>
        <v>-0.0443475079758755</v>
      </c>
      <c r="Y114" s="1"/>
      <c r="Z114" s="20">
        <f t="shared" si="32"/>
        <v>912513.7100000001</v>
      </c>
      <c r="AA114" s="20">
        <v>944364.5900000001</v>
      </c>
      <c r="AB114" s="20">
        <f t="shared" si="52"/>
        <v>-31850.880000000005</v>
      </c>
      <c r="AC114" s="22">
        <f t="shared" si="62"/>
        <v>-0.0337273128802934</v>
      </c>
      <c r="AD114" s="1" t="s">
        <v>138</v>
      </c>
      <c r="AE114" s="1"/>
      <c r="AF114" s="23">
        <v>1005790.47</v>
      </c>
      <c r="AG114" s="24">
        <v>710557.99</v>
      </c>
      <c r="AH114" s="24">
        <v>517790.47</v>
      </c>
      <c r="AI114" s="20">
        <f t="shared" si="53"/>
        <v>447266.32</v>
      </c>
      <c r="AJ114" s="20">
        <f t="shared" si="54"/>
        <v>1645824.31</v>
      </c>
      <c r="AK114" s="20">
        <v>1476724.7500000002</v>
      </c>
      <c r="AL114" s="20">
        <f t="shared" si="55"/>
        <v>169099.55999999982</v>
      </c>
      <c r="AM114" s="22">
        <f t="shared" si="63"/>
        <v>0.1145098705767611</v>
      </c>
      <c r="AN114" s="1"/>
      <c r="AO114" s="20">
        <f t="shared" si="56"/>
        <v>1716348.46</v>
      </c>
      <c r="AP114" s="20">
        <v>1594295.12</v>
      </c>
      <c r="AQ114" s="20">
        <f t="shared" si="57"/>
        <v>122053.33999999985</v>
      </c>
      <c r="AR114" s="22">
        <f t="shared" si="64"/>
        <v>0.0765563028255396</v>
      </c>
      <c r="AS114" s="1" t="s">
        <v>138</v>
      </c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ht="15">
      <c r="A115" s="1" t="s">
        <v>99</v>
      </c>
      <c r="B115" s="19">
        <v>2071642.4</v>
      </c>
      <c r="C115" s="19">
        <v>508954.43</v>
      </c>
      <c r="D115" s="20">
        <v>1136642.4</v>
      </c>
      <c r="E115" s="21">
        <v>1284329.01</v>
      </c>
      <c r="F115" s="20">
        <f t="shared" si="46"/>
        <v>2728283.4400000004</v>
      </c>
      <c r="G115" s="20">
        <v>2488393.2800000003</v>
      </c>
      <c r="H115" s="20">
        <f t="shared" si="47"/>
        <v>239890.16000000015</v>
      </c>
      <c r="I115" s="22">
        <f t="shared" si="58"/>
        <v>0.09640363600403234</v>
      </c>
      <c r="J115" s="1"/>
      <c r="K115" s="20">
        <f t="shared" si="48"/>
        <v>2580596.83</v>
      </c>
      <c r="L115" s="20">
        <v>2453681.35</v>
      </c>
      <c r="M115" s="20">
        <f t="shared" si="49"/>
        <v>126915.47999999998</v>
      </c>
      <c r="N115" s="22">
        <f t="shared" si="59"/>
        <v>0.05172451589934446</v>
      </c>
      <c r="O115" s="1" t="s">
        <v>138</v>
      </c>
      <c r="P115" s="1"/>
      <c r="Q115" s="21">
        <v>1737430.2300000002</v>
      </c>
      <c r="R115" s="21">
        <v>336796.15</v>
      </c>
      <c r="S115" s="20">
        <v>1061430.2300000002</v>
      </c>
      <c r="T115" s="20">
        <f t="shared" si="60"/>
        <v>1136642.4</v>
      </c>
      <c r="U115" s="20">
        <f t="shared" si="50"/>
        <v>2149438.55</v>
      </c>
      <c r="V115" s="20">
        <v>2207696.77</v>
      </c>
      <c r="W115" s="20">
        <f t="shared" si="51"/>
        <v>-58258.220000000205</v>
      </c>
      <c r="X115" s="22">
        <f t="shared" si="61"/>
        <v>-0.02638868742830125</v>
      </c>
      <c r="Y115" s="1"/>
      <c r="Z115" s="20">
        <f t="shared" si="32"/>
        <v>2074226.3800000004</v>
      </c>
      <c r="AA115" s="20">
        <v>2110916.52</v>
      </c>
      <c r="AB115" s="20">
        <f t="shared" si="52"/>
        <v>-36690.139999999665</v>
      </c>
      <c r="AC115" s="22">
        <f t="shared" si="62"/>
        <v>-0.0173811421021991</v>
      </c>
      <c r="AD115" s="1" t="s">
        <v>138</v>
      </c>
      <c r="AE115" s="1"/>
      <c r="AF115" s="23">
        <v>2077288.51</v>
      </c>
      <c r="AG115" s="24">
        <v>1898580.04</v>
      </c>
      <c r="AH115" s="24">
        <v>1260288.51</v>
      </c>
      <c r="AI115" s="20">
        <f t="shared" si="53"/>
        <v>1061430.2300000002</v>
      </c>
      <c r="AJ115" s="20">
        <f t="shared" si="54"/>
        <v>3777010.2700000005</v>
      </c>
      <c r="AK115" s="20">
        <v>3266494.5300000003</v>
      </c>
      <c r="AL115" s="20">
        <f t="shared" si="55"/>
        <v>510515.7400000002</v>
      </c>
      <c r="AM115" s="22">
        <f t="shared" si="63"/>
        <v>0.15628856418137027</v>
      </c>
      <c r="AN115" s="1"/>
      <c r="AO115" s="20">
        <f t="shared" si="56"/>
        <v>3975868.55</v>
      </c>
      <c r="AP115" s="20">
        <v>3448563.01</v>
      </c>
      <c r="AQ115" s="20">
        <f t="shared" si="57"/>
        <v>527305.54</v>
      </c>
      <c r="AR115" s="22">
        <f t="shared" si="64"/>
        <v>0.15290587368447128</v>
      </c>
      <c r="AS115" s="1" t="s">
        <v>138</v>
      </c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ht="15">
      <c r="A116" s="1" t="s">
        <v>100</v>
      </c>
      <c r="B116" s="19">
        <v>30578745.93</v>
      </c>
      <c r="C116" s="19">
        <v>7818530.42</v>
      </c>
      <c r="D116" s="20">
        <v>16379745.930000002</v>
      </c>
      <c r="E116" s="21">
        <v>18718226.99</v>
      </c>
      <c r="F116" s="20">
        <f t="shared" si="46"/>
        <v>40735757.41</v>
      </c>
      <c r="G116" s="20">
        <v>36700062.160000004</v>
      </c>
      <c r="H116" s="20">
        <f t="shared" si="47"/>
        <v>4035695.2499999925</v>
      </c>
      <c r="I116" s="22">
        <f t="shared" si="58"/>
        <v>0.10996426197878661</v>
      </c>
      <c r="J116" s="1"/>
      <c r="K116" s="20">
        <f t="shared" si="48"/>
        <v>38397276.35</v>
      </c>
      <c r="L116" s="20">
        <v>36262442.61</v>
      </c>
      <c r="M116" s="20">
        <f t="shared" si="49"/>
        <v>2134833.740000002</v>
      </c>
      <c r="N116" s="22">
        <f t="shared" si="59"/>
        <v>0.05887175783937093</v>
      </c>
      <c r="O116" s="1" t="s">
        <v>138</v>
      </c>
      <c r="P116" s="1"/>
      <c r="Q116" s="21">
        <v>25803598.009999998</v>
      </c>
      <c r="R116" s="21">
        <v>5380807.85</v>
      </c>
      <c r="S116" s="20">
        <v>15753598.009999998</v>
      </c>
      <c r="T116" s="20">
        <f t="shared" si="60"/>
        <v>16379745.930000002</v>
      </c>
      <c r="U116" s="20">
        <f t="shared" si="50"/>
        <v>31810553.78</v>
      </c>
      <c r="V116" s="20">
        <v>31556546.020000003</v>
      </c>
      <c r="W116" s="20">
        <f t="shared" si="51"/>
        <v>254007.7599999979</v>
      </c>
      <c r="X116" s="22">
        <f t="shared" si="61"/>
        <v>0.008049289039396612</v>
      </c>
      <c r="Y116" s="1"/>
      <c r="Z116" s="20">
        <f t="shared" si="32"/>
        <v>31184405.86</v>
      </c>
      <c r="AA116" s="20">
        <v>30493241.94</v>
      </c>
      <c r="AB116" s="20">
        <f t="shared" si="52"/>
        <v>691163.9199999981</v>
      </c>
      <c r="AC116" s="22">
        <f t="shared" si="62"/>
        <v>0.02266613439659726</v>
      </c>
      <c r="AD116" s="1" t="s">
        <v>138</v>
      </c>
      <c r="AE116" s="1"/>
      <c r="AF116" s="23">
        <v>27789921.86</v>
      </c>
      <c r="AG116" s="24">
        <v>12201699.2</v>
      </c>
      <c r="AH116" s="24">
        <v>16040921.86</v>
      </c>
      <c r="AI116" s="20">
        <f t="shared" si="53"/>
        <v>15753598.009999998</v>
      </c>
      <c r="AJ116" s="20">
        <f t="shared" si="54"/>
        <v>39704297.21</v>
      </c>
      <c r="AK116" s="20">
        <v>40425844.65</v>
      </c>
      <c r="AL116" s="20">
        <f t="shared" si="55"/>
        <v>-721547.4399999976</v>
      </c>
      <c r="AM116" s="22">
        <f t="shared" si="63"/>
        <v>-0.0178486670160396</v>
      </c>
      <c r="AN116" s="1"/>
      <c r="AO116" s="20">
        <f t="shared" si="56"/>
        <v>39991621.06</v>
      </c>
      <c r="AP116" s="20">
        <v>40078875.79</v>
      </c>
      <c r="AQ116" s="20">
        <f t="shared" si="57"/>
        <v>-87254.72999999672</v>
      </c>
      <c r="AR116" s="22">
        <f t="shared" si="64"/>
        <v>-0.00217707528667177</v>
      </c>
      <c r="AS116" s="1" t="s">
        <v>138</v>
      </c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ht="15">
      <c r="A117" s="1" t="s">
        <v>101</v>
      </c>
      <c r="B117" s="19">
        <v>781329.53</v>
      </c>
      <c r="C117" s="19">
        <v>200209.5</v>
      </c>
      <c r="D117" s="20">
        <v>430329.53</v>
      </c>
      <c r="E117" s="21">
        <v>485150.66</v>
      </c>
      <c r="F117" s="20">
        <f t="shared" si="46"/>
        <v>1036360.1599999999</v>
      </c>
      <c r="G117" s="20">
        <v>944582.97</v>
      </c>
      <c r="H117" s="20">
        <f t="shared" si="47"/>
        <v>91777.18999999994</v>
      </c>
      <c r="I117" s="22">
        <f t="shared" si="58"/>
        <v>0.09716159714376382</v>
      </c>
      <c r="J117" s="1"/>
      <c r="K117" s="20">
        <f t="shared" si="48"/>
        <v>981539.03</v>
      </c>
      <c r="L117" s="20">
        <v>930881.66</v>
      </c>
      <c r="M117" s="20">
        <f t="shared" si="49"/>
        <v>50657.369999999995</v>
      </c>
      <c r="N117" s="22">
        <f t="shared" si="59"/>
        <v>0.05441870022447315</v>
      </c>
      <c r="O117" s="1" t="s">
        <v>138</v>
      </c>
      <c r="P117" s="1"/>
      <c r="Q117" s="21">
        <v>654475.53</v>
      </c>
      <c r="R117" s="21">
        <v>123142.47</v>
      </c>
      <c r="S117" s="20">
        <v>399475.52999999997</v>
      </c>
      <c r="T117" s="20">
        <f t="shared" si="60"/>
        <v>430329.53</v>
      </c>
      <c r="U117" s="20">
        <f t="shared" si="50"/>
        <v>808472</v>
      </c>
      <c r="V117" s="20">
        <v>841264.8299999998</v>
      </c>
      <c r="W117" s="20">
        <f t="shared" si="51"/>
        <v>-32792.82999999984</v>
      </c>
      <c r="X117" s="22">
        <f t="shared" si="61"/>
        <v>-0.038980388613178873</v>
      </c>
      <c r="Y117" s="1"/>
      <c r="Z117" s="20">
        <f t="shared" si="32"/>
        <v>777618</v>
      </c>
      <c r="AA117" s="20">
        <v>801772.4099999999</v>
      </c>
      <c r="AB117" s="20">
        <f t="shared" si="52"/>
        <v>-24154.409999999916</v>
      </c>
      <c r="AC117" s="22">
        <f t="shared" si="62"/>
        <v>-0.030126267378045468</v>
      </c>
      <c r="AD117" s="1" t="s">
        <v>138</v>
      </c>
      <c r="AE117" s="1"/>
      <c r="AF117" s="23">
        <v>973343.73</v>
      </c>
      <c r="AG117" s="24">
        <v>654862.2</v>
      </c>
      <c r="AH117" s="24">
        <v>496343.73</v>
      </c>
      <c r="AI117" s="20">
        <f t="shared" si="53"/>
        <v>399475.52999999997</v>
      </c>
      <c r="AJ117" s="20">
        <f t="shared" si="54"/>
        <v>1531337.73</v>
      </c>
      <c r="AK117" s="20">
        <v>1440010.86</v>
      </c>
      <c r="AL117" s="20">
        <f t="shared" si="55"/>
        <v>91326.86999999988</v>
      </c>
      <c r="AM117" s="22">
        <f t="shared" si="63"/>
        <v>0.06342095920026591</v>
      </c>
      <c r="AN117" s="1"/>
      <c r="AO117" s="20">
        <f t="shared" si="56"/>
        <v>1628205.93</v>
      </c>
      <c r="AP117" s="20">
        <v>1528786</v>
      </c>
      <c r="AQ117" s="20">
        <f t="shared" si="57"/>
        <v>99419.92999999993</v>
      </c>
      <c r="AR117" s="22">
        <f t="shared" si="64"/>
        <v>0.06503194691735792</v>
      </c>
      <c r="AS117" s="1" t="s">
        <v>138</v>
      </c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ht="15">
      <c r="A118" s="1" t="s">
        <v>102</v>
      </c>
      <c r="B118" s="19">
        <v>431739.18999999994</v>
      </c>
      <c r="C118" s="19">
        <v>158173.86</v>
      </c>
      <c r="D118" s="20">
        <v>235739.18999999997</v>
      </c>
      <c r="E118" s="21">
        <v>267145.89999999997</v>
      </c>
      <c r="F118" s="20">
        <f t="shared" si="46"/>
        <v>621319.76</v>
      </c>
      <c r="G118" s="20">
        <v>525897.62</v>
      </c>
      <c r="H118" s="20">
        <f t="shared" si="47"/>
        <v>95422.14000000001</v>
      </c>
      <c r="I118" s="22">
        <f t="shared" si="58"/>
        <v>0.18144622902077412</v>
      </c>
      <c r="J118" s="1"/>
      <c r="K118" s="20">
        <f t="shared" si="48"/>
        <v>589913.0499999999</v>
      </c>
      <c r="L118" s="20">
        <v>518949.30999999994</v>
      </c>
      <c r="M118" s="20">
        <f t="shared" si="49"/>
        <v>70963.73999999999</v>
      </c>
      <c r="N118" s="22">
        <f t="shared" si="59"/>
        <v>0.13674503199551413</v>
      </c>
      <c r="O118" s="1" t="s">
        <v>138</v>
      </c>
      <c r="P118" s="1"/>
      <c r="Q118" s="21">
        <v>362831</v>
      </c>
      <c r="R118" s="21">
        <v>100507.74</v>
      </c>
      <c r="S118" s="20">
        <v>221831.00000000003</v>
      </c>
      <c r="T118" s="20">
        <f t="shared" si="60"/>
        <v>235739.18999999997</v>
      </c>
      <c r="U118" s="20">
        <f t="shared" si="50"/>
        <v>477246.92999999993</v>
      </c>
      <c r="V118" s="20">
        <v>448967.23</v>
      </c>
      <c r="W118" s="20">
        <f t="shared" si="51"/>
        <v>28279.699999999953</v>
      </c>
      <c r="X118" s="22">
        <f t="shared" si="61"/>
        <v>0.06298833881483956</v>
      </c>
      <c r="Y118" s="1"/>
      <c r="Z118" s="20">
        <f t="shared" si="32"/>
        <v>463338.74</v>
      </c>
      <c r="AA118" s="20">
        <v>430207.82</v>
      </c>
      <c r="AB118" s="20">
        <f t="shared" si="52"/>
        <v>33130.919999999984</v>
      </c>
      <c r="AC118" s="22">
        <f t="shared" si="62"/>
        <v>0.07701143135891853</v>
      </c>
      <c r="AD118" s="1" t="s">
        <v>138</v>
      </c>
      <c r="AE118" s="1"/>
      <c r="AF118" s="23">
        <v>500533.87999999995</v>
      </c>
      <c r="AG118" s="24">
        <v>575309.29</v>
      </c>
      <c r="AH118" s="24">
        <v>270533.88</v>
      </c>
      <c r="AI118" s="20">
        <f t="shared" si="53"/>
        <v>221831.00000000003</v>
      </c>
      <c r="AJ118" s="20">
        <f t="shared" si="54"/>
        <v>1027140.2899999999</v>
      </c>
      <c r="AK118" s="20">
        <v>810402.6000000001</v>
      </c>
      <c r="AL118" s="20">
        <f t="shared" si="55"/>
        <v>216737.68999999983</v>
      </c>
      <c r="AM118" s="22">
        <f t="shared" si="63"/>
        <v>0.2674444652571448</v>
      </c>
      <c r="AN118" s="1"/>
      <c r="AO118" s="20">
        <f t="shared" si="56"/>
        <v>1075843.17</v>
      </c>
      <c r="AP118" s="20">
        <v>848868.48</v>
      </c>
      <c r="AQ118" s="20">
        <f t="shared" si="57"/>
        <v>226974.68999999994</v>
      </c>
      <c r="AR118" s="22">
        <f t="shared" si="64"/>
        <v>0.26738498995745474</v>
      </c>
      <c r="AS118" s="1" t="s">
        <v>138</v>
      </c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ht="15.75">
      <c r="A119" s="7" t="s">
        <v>103</v>
      </c>
      <c r="B119" s="19" t="s">
        <v>128</v>
      </c>
      <c r="C119" s="19" t="s">
        <v>123</v>
      </c>
      <c r="D119" s="20" t="s">
        <v>123</v>
      </c>
      <c r="E119" s="21" t="s">
        <v>123</v>
      </c>
      <c r="F119" s="20"/>
      <c r="G119" s="20"/>
      <c r="H119" s="20" t="s">
        <v>123</v>
      </c>
      <c r="I119" s="22" t="str">
        <f t="shared" si="58"/>
        <v> </v>
      </c>
      <c r="J119" s="1"/>
      <c r="K119" s="20" t="s">
        <v>128</v>
      </c>
      <c r="L119" s="20" t="s">
        <v>128</v>
      </c>
      <c r="M119" s="20" t="s">
        <v>123</v>
      </c>
      <c r="N119" s="22" t="str">
        <f t="shared" si="59"/>
        <v> </v>
      </c>
      <c r="O119" s="1" t="s">
        <v>138</v>
      </c>
      <c r="P119" s="1"/>
      <c r="Q119" s="21" t="s">
        <v>128</v>
      </c>
      <c r="R119" s="21" t="s">
        <v>123</v>
      </c>
      <c r="S119" s="20" t="s">
        <v>123</v>
      </c>
      <c r="T119" s="20"/>
      <c r="U119" s="20" t="s">
        <v>123</v>
      </c>
      <c r="V119" s="20" t="s">
        <v>123</v>
      </c>
      <c r="W119" s="20"/>
      <c r="X119" s="22"/>
      <c r="Y119" s="1"/>
      <c r="Z119" s="20" t="s">
        <v>128</v>
      </c>
      <c r="AA119" s="20" t="s">
        <v>128</v>
      </c>
      <c r="AB119" s="20" t="s">
        <v>128</v>
      </c>
      <c r="AC119" s="22"/>
      <c r="AD119" s="1" t="s">
        <v>138</v>
      </c>
      <c r="AE119" s="1"/>
      <c r="AF119" s="23" t="s">
        <v>128</v>
      </c>
      <c r="AG119" s="24" t="s">
        <v>123</v>
      </c>
      <c r="AH119" s="24" t="s">
        <v>123</v>
      </c>
      <c r="AI119" s="20" t="s">
        <v>123</v>
      </c>
      <c r="AJ119" s="20" t="s">
        <v>123</v>
      </c>
      <c r="AK119" s="20" t="s">
        <v>123</v>
      </c>
      <c r="AL119" s="20"/>
      <c r="AM119" s="22"/>
      <c r="AN119" s="1"/>
      <c r="AO119" s="20" t="s">
        <v>123</v>
      </c>
      <c r="AP119" s="20" t="s">
        <v>123</v>
      </c>
      <c r="AQ119" s="20" t="s">
        <v>128</v>
      </c>
      <c r="AR119" s="22"/>
      <c r="AS119" s="1" t="s">
        <v>138</v>
      </c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ht="15">
      <c r="A120" s="1" t="s">
        <v>104</v>
      </c>
      <c r="B120" s="19">
        <v>476587.04</v>
      </c>
      <c r="C120" s="19">
        <v>87668.37</v>
      </c>
      <c r="D120" s="20">
        <v>251587.03999999998</v>
      </c>
      <c r="E120" s="21">
        <v>289455.68</v>
      </c>
      <c r="F120" s="20">
        <f t="shared" si="46"/>
        <v>602124.0499999999</v>
      </c>
      <c r="G120" s="20">
        <v>660455.71</v>
      </c>
      <c r="H120" s="20">
        <f aca="true" t="shared" si="65" ref="H120:H143">F120-G120</f>
        <v>-58331.66000000003</v>
      </c>
      <c r="I120" s="22">
        <f t="shared" si="58"/>
        <v>-0.08832032052535366</v>
      </c>
      <c r="J120" s="1"/>
      <c r="K120" s="20">
        <f aca="true" t="shared" si="66" ref="K120:K143">B120+C120</f>
        <v>564255.4099999999</v>
      </c>
      <c r="L120" s="20">
        <v>652985.1499999999</v>
      </c>
      <c r="M120" s="20">
        <f aca="true" t="shared" si="67" ref="M120:M143">K120-L120</f>
        <v>-88729.73999999999</v>
      </c>
      <c r="N120" s="22">
        <f t="shared" si="59"/>
        <v>-0.13588324328661994</v>
      </c>
      <c r="O120" s="1" t="s">
        <v>138</v>
      </c>
      <c r="P120" s="1"/>
      <c r="Q120" s="21">
        <v>403216.14</v>
      </c>
      <c r="R120" s="21">
        <v>53776.98</v>
      </c>
      <c r="S120" s="20">
        <v>246216.14</v>
      </c>
      <c r="T120" s="20">
        <f t="shared" si="60"/>
        <v>251587.03999999998</v>
      </c>
      <c r="U120" s="20">
        <f aca="true" t="shared" si="68" ref="U120:U143">Q120+R120-S120+T120</f>
        <v>462364.01999999996</v>
      </c>
      <c r="V120" s="20">
        <v>579223.8299999998</v>
      </c>
      <c r="W120" s="20">
        <f aca="true" t="shared" si="69" ref="W120:W143">U120-V120</f>
        <v>-116859.80999999988</v>
      </c>
      <c r="X120" s="22">
        <f aca="true" t="shared" si="70" ref="X120:X143">IF(ISERR(+U120/V120-1)," ",+U120/V120-1)</f>
        <v>-0.20175242099414303</v>
      </c>
      <c r="Y120" s="1"/>
      <c r="Z120" s="20">
        <f aca="true" t="shared" si="71" ref="Z120:Z143">Q120+R120</f>
        <v>456993.12</v>
      </c>
      <c r="AA120" s="20">
        <v>563304.9199999999</v>
      </c>
      <c r="AB120" s="20">
        <f aca="true" t="shared" si="72" ref="AB120:AB143">Z120-AA120</f>
        <v>-106311.79999999993</v>
      </c>
      <c r="AC120" s="22">
        <f t="shared" si="62"/>
        <v>-0.1887286906707648</v>
      </c>
      <c r="AD120" s="1" t="s">
        <v>138</v>
      </c>
      <c r="AE120" s="1"/>
      <c r="AF120" s="23">
        <v>93235.19</v>
      </c>
      <c r="AG120" s="24">
        <v>314662.57</v>
      </c>
      <c r="AH120" s="24">
        <v>202235.19</v>
      </c>
      <c r="AI120" s="20">
        <f aca="true" t="shared" si="73" ref="AI120:AI143">S120</f>
        <v>246216.14</v>
      </c>
      <c r="AJ120" s="20">
        <f aca="true" t="shared" si="74" ref="AJ120:AJ143">AF120+AG120-AH120+AI120</f>
        <v>451878.71</v>
      </c>
      <c r="AK120" s="20">
        <v>164898.79000000004</v>
      </c>
      <c r="AL120" s="20">
        <f aca="true" t="shared" si="75" ref="AL120:AL143">AJ120-AK120</f>
        <v>286979.92</v>
      </c>
      <c r="AM120" s="22">
        <f t="shared" si="63"/>
        <v>1.7403397562832326</v>
      </c>
      <c r="AN120" s="1"/>
      <c r="AO120" s="20">
        <f aca="true" t="shared" si="76" ref="AO120:AO143">AF120+AG120</f>
        <v>407897.76</v>
      </c>
      <c r="AP120" s="20">
        <v>98289.71</v>
      </c>
      <c r="AQ120" s="20">
        <f aca="true" t="shared" si="77" ref="AQ120:AQ143">AO120-AP120</f>
        <v>309608.05</v>
      </c>
      <c r="AR120" s="22">
        <f t="shared" si="64"/>
        <v>3.1499538456263627</v>
      </c>
      <c r="AS120" s="1" t="s">
        <v>138</v>
      </c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ht="15">
      <c r="A121" s="1" t="s">
        <v>105</v>
      </c>
      <c r="B121" s="19">
        <v>76240.84</v>
      </c>
      <c r="C121" s="19">
        <v>13964.72</v>
      </c>
      <c r="D121" s="20">
        <v>40240.84</v>
      </c>
      <c r="E121" s="21">
        <v>46297.84</v>
      </c>
      <c r="F121" s="20">
        <f t="shared" si="46"/>
        <v>96262.56</v>
      </c>
      <c r="G121" s="20">
        <v>109559.42</v>
      </c>
      <c r="H121" s="20">
        <f t="shared" si="65"/>
        <v>-13296.86</v>
      </c>
      <c r="I121" s="22">
        <f t="shared" si="58"/>
        <v>-0.12136665199578456</v>
      </c>
      <c r="J121" s="1"/>
      <c r="K121" s="20">
        <f t="shared" si="66"/>
        <v>90205.56</v>
      </c>
      <c r="L121" s="20">
        <v>108323.7</v>
      </c>
      <c r="M121" s="20">
        <f t="shared" si="67"/>
        <v>-18118.14</v>
      </c>
      <c r="N121" s="22">
        <f t="shared" si="59"/>
        <v>-0.16725924243725054</v>
      </c>
      <c r="O121" s="1" t="s">
        <v>138</v>
      </c>
      <c r="P121" s="1"/>
      <c r="Q121" s="21">
        <v>64381.770000000004</v>
      </c>
      <c r="R121" s="21">
        <v>8360.84</v>
      </c>
      <c r="S121" s="20">
        <v>39381.770000000004</v>
      </c>
      <c r="T121" s="20">
        <f t="shared" si="60"/>
        <v>40240.84</v>
      </c>
      <c r="U121" s="20">
        <f t="shared" si="68"/>
        <v>73601.68</v>
      </c>
      <c r="V121" s="20">
        <v>93033.06</v>
      </c>
      <c r="W121" s="20">
        <f t="shared" si="69"/>
        <v>-19431.380000000005</v>
      </c>
      <c r="X121" s="22">
        <f t="shared" si="70"/>
        <v>-0.20886532163942584</v>
      </c>
      <c r="Y121" s="1"/>
      <c r="Z121" s="20">
        <f t="shared" si="71"/>
        <v>72742.61</v>
      </c>
      <c r="AA121" s="20">
        <v>90399.90000000001</v>
      </c>
      <c r="AB121" s="20">
        <f t="shared" si="72"/>
        <v>-17657.290000000008</v>
      </c>
      <c r="AC121" s="22">
        <f t="shared" si="62"/>
        <v>-0.19532422049139442</v>
      </c>
      <c r="AD121" s="1" t="s">
        <v>138</v>
      </c>
      <c r="AE121" s="1"/>
      <c r="AF121" s="23">
        <v>2432.3899999999994</v>
      </c>
      <c r="AG121" s="24">
        <v>40600.16</v>
      </c>
      <c r="AH121" s="24">
        <v>29432.39</v>
      </c>
      <c r="AI121" s="20">
        <f t="shared" si="73"/>
        <v>39381.770000000004</v>
      </c>
      <c r="AJ121" s="20">
        <f t="shared" si="74"/>
        <v>52981.93000000001</v>
      </c>
      <c r="AK121" s="20">
        <v>17031.15</v>
      </c>
      <c r="AL121" s="20">
        <f t="shared" si="75"/>
        <v>35950.780000000006</v>
      </c>
      <c r="AM121" s="22">
        <f t="shared" si="63"/>
        <v>2.1108838804191143</v>
      </c>
      <c r="AN121" s="1"/>
      <c r="AO121" s="20">
        <f t="shared" si="76"/>
        <v>43032.55</v>
      </c>
      <c r="AP121" s="20">
        <v>5899.640000000001</v>
      </c>
      <c r="AQ121" s="20">
        <f t="shared" si="77"/>
        <v>37132.91</v>
      </c>
      <c r="AR121" s="22">
        <f t="shared" si="64"/>
        <v>6.294097605955616</v>
      </c>
      <c r="AS121" s="1" t="s">
        <v>138</v>
      </c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ht="15">
      <c r="A122" s="1" t="s">
        <v>106</v>
      </c>
      <c r="B122" s="19">
        <v>65440.98</v>
      </c>
      <c r="C122" s="19">
        <v>11756.65</v>
      </c>
      <c r="D122" s="20">
        <v>34440.98</v>
      </c>
      <c r="E122" s="21">
        <v>39624.990000000005</v>
      </c>
      <c r="F122" s="20">
        <f t="shared" si="46"/>
        <v>82381.64000000001</v>
      </c>
      <c r="G122" s="20">
        <v>81224.98</v>
      </c>
      <c r="H122" s="20">
        <f t="shared" si="65"/>
        <v>1156.660000000018</v>
      </c>
      <c r="I122" s="22">
        <f t="shared" si="58"/>
        <v>0.014240200490046595</v>
      </c>
      <c r="J122" s="1"/>
      <c r="K122" s="20">
        <f t="shared" si="66"/>
        <v>77197.63</v>
      </c>
      <c r="L122" s="20">
        <v>80306.03</v>
      </c>
      <c r="M122" s="20">
        <f t="shared" si="67"/>
        <v>-3108.399999999994</v>
      </c>
      <c r="N122" s="22">
        <f t="shared" si="59"/>
        <v>-0.0387069314720202</v>
      </c>
      <c r="O122" s="1" t="s">
        <v>138</v>
      </c>
      <c r="P122" s="1"/>
      <c r="Q122" s="21">
        <v>55705.729999999996</v>
      </c>
      <c r="R122" s="21">
        <v>6508.45</v>
      </c>
      <c r="S122" s="20">
        <v>33705.729999999996</v>
      </c>
      <c r="T122" s="20">
        <f t="shared" si="60"/>
        <v>34440.98</v>
      </c>
      <c r="U122" s="20">
        <f t="shared" si="68"/>
        <v>62949.43</v>
      </c>
      <c r="V122" s="20">
        <v>84837.51000000001</v>
      </c>
      <c r="W122" s="20">
        <f t="shared" si="69"/>
        <v>-21888.08000000001</v>
      </c>
      <c r="X122" s="22">
        <f t="shared" si="70"/>
        <v>-0.2580000285251183</v>
      </c>
      <c r="Y122" s="1"/>
      <c r="Z122" s="20">
        <f t="shared" si="71"/>
        <v>62214.17999999999</v>
      </c>
      <c r="AA122" s="20">
        <v>82879.32</v>
      </c>
      <c r="AB122" s="20">
        <f t="shared" si="72"/>
        <v>-20665.140000000014</v>
      </c>
      <c r="AC122" s="22">
        <f t="shared" si="62"/>
        <v>-0.24934012489484725</v>
      </c>
      <c r="AD122" s="1" t="s">
        <v>138</v>
      </c>
      <c r="AE122" s="1"/>
      <c r="AF122" s="23">
        <v>25640.37</v>
      </c>
      <c r="AG122" s="24">
        <v>23620.57</v>
      </c>
      <c r="AH122" s="24">
        <v>25640.37</v>
      </c>
      <c r="AI122" s="20">
        <f t="shared" si="73"/>
        <v>33705.729999999996</v>
      </c>
      <c r="AJ122" s="20">
        <f t="shared" si="74"/>
        <v>57326.3</v>
      </c>
      <c r="AK122" s="20">
        <v>41636.25</v>
      </c>
      <c r="AL122" s="20">
        <f t="shared" si="75"/>
        <v>15690.050000000003</v>
      </c>
      <c r="AM122" s="22">
        <f t="shared" si="63"/>
        <v>0.37683629049205924</v>
      </c>
      <c r="AN122" s="1"/>
      <c r="AO122" s="20">
        <f t="shared" si="76"/>
        <v>49260.94</v>
      </c>
      <c r="AP122" s="20">
        <v>34257.74</v>
      </c>
      <c r="AQ122" s="20">
        <f t="shared" si="77"/>
        <v>15003.200000000004</v>
      </c>
      <c r="AR122" s="22">
        <f t="shared" si="64"/>
        <v>0.43795066457974174</v>
      </c>
      <c r="AS122" s="1" t="s">
        <v>138</v>
      </c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ht="15">
      <c r="A123" s="1" t="s">
        <v>107</v>
      </c>
      <c r="B123" s="19">
        <v>134052.72</v>
      </c>
      <c r="C123" s="19">
        <v>25645.87</v>
      </c>
      <c r="D123" s="20">
        <v>71052.72</v>
      </c>
      <c r="E123" s="21">
        <v>81747.51000000001</v>
      </c>
      <c r="F123" s="20">
        <f t="shared" si="46"/>
        <v>170393.38</v>
      </c>
      <c r="G123" s="20">
        <v>161888.08000000002</v>
      </c>
      <c r="H123" s="20">
        <f t="shared" si="65"/>
        <v>8505.299999999988</v>
      </c>
      <c r="I123" s="22">
        <f t="shared" si="58"/>
        <v>0.052538148577708776</v>
      </c>
      <c r="J123" s="1"/>
      <c r="K123" s="20">
        <f t="shared" si="66"/>
        <v>159698.59</v>
      </c>
      <c r="L123" s="20">
        <v>160005.87000000002</v>
      </c>
      <c r="M123" s="20">
        <f t="shared" si="67"/>
        <v>-307.28000000002794</v>
      </c>
      <c r="N123" s="22">
        <f t="shared" si="59"/>
        <v>-0.00192042954424132</v>
      </c>
      <c r="O123" s="1" t="s">
        <v>138</v>
      </c>
      <c r="P123" s="1"/>
      <c r="Q123" s="21">
        <v>113535.88</v>
      </c>
      <c r="R123" s="21">
        <v>14866.36</v>
      </c>
      <c r="S123" s="20">
        <v>69535.88</v>
      </c>
      <c r="T123" s="20">
        <f t="shared" si="60"/>
        <v>71052.72</v>
      </c>
      <c r="U123" s="20">
        <f t="shared" si="68"/>
        <v>129919.08</v>
      </c>
      <c r="V123" s="20">
        <v>141713.98</v>
      </c>
      <c r="W123" s="20">
        <f t="shared" si="69"/>
        <v>-11794.900000000009</v>
      </c>
      <c r="X123" s="22">
        <f t="shared" si="70"/>
        <v>-0.08323032067831282</v>
      </c>
      <c r="Y123" s="1"/>
      <c r="Z123" s="20">
        <f t="shared" si="71"/>
        <v>128402.24</v>
      </c>
      <c r="AA123" s="20">
        <v>137703.23</v>
      </c>
      <c r="AB123" s="20">
        <f t="shared" si="72"/>
        <v>-9300.990000000005</v>
      </c>
      <c r="AC123" s="22">
        <f t="shared" si="62"/>
        <v>-0.06754373154500448</v>
      </c>
      <c r="AD123" s="1" t="s">
        <v>138</v>
      </c>
      <c r="AE123" s="1"/>
      <c r="AF123" s="23">
        <v>42608.71</v>
      </c>
      <c r="AG123" s="24">
        <v>28424.97</v>
      </c>
      <c r="AH123" s="24">
        <v>57608.71</v>
      </c>
      <c r="AI123" s="20">
        <f t="shared" si="73"/>
        <v>69535.88</v>
      </c>
      <c r="AJ123" s="20">
        <f t="shared" si="74"/>
        <v>82960.85</v>
      </c>
      <c r="AK123" s="20">
        <v>85398</v>
      </c>
      <c r="AL123" s="20">
        <f t="shared" si="75"/>
        <v>-2437.149999999994</v>
      </c>
      <c r="AM123" s="22">
        <f t="shared" si="63"/>
        <v>-0.02853872456029405</v>
      </c>
      <c r="AN123" s="1"/>
      <c r="AO123" s="20">
        <f t="shared" si="76"/>
        <v>71033.68</v>
      </c>
      <c r="AP123" s="20">
        <v>67155.87</v>
      </c>
      <c r="AQ123" s="20">
        <f t="shared" si="77"/>
        <v>3877.8099999999977</v>
      </c>
      <c r="AR123" s="22">
        <f t="shared" si="64"/>
        <v>0.05774342585391268</v>
      </c>
      <c r="AS123" s="1" t="s">
        <v>138</v>
      </c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ht="15">
      <c r="A124" s="1" t="s">
        <v>108</v>
      </c>
      <c r="B124" s="19">
        <v>60583.77</v>
      </c>
      <c r="C124" s="19">
        <v>11215.2</v>
      </c>
      <c r="D124" s="20">
        <v>33199.409999999996</v>
      </c>
      <c r="E124" s="21">
        <v>38196.56</v>
      </c>
      <c r="F124" s="20">
        <f t="shared" si="46"/>
        <v>76796.12</v>
      </c>
      <c r="G124" s="20">
        <v>87921.58000000002</v>
      </c>
      <c r="H124" s="20">
        <f t="shared" si="65"/>
        <v>-11125.460000000021</v>
      </c>
      <c r="I124" s="22">
        <f t="shared" si="58"/>
        <v>-0.126538444827766</v>
      </c>
      <c r="J124" s="1"/>
      <c r="K124" s="20">
        <f t="shared" si="66"/>
        <v>71798.97</v>
      </c>
      <c r="L124" s="20">
        <v>86935.51000000001</v>
      </c>
      <c r="M124" s="20">
        <f t="shared" si="67"/>
        <v>-15136.540000000008</v>
      </c>
      <c r="N124" s="22">
        <f t="shared" si="59"/>
        <v>-0.17411228162116965</v>
      </c>
      <c r="O124" s="1" t="s">
        <v>138</v>
      </c>
      <c r="P124" s="1"/>
      <c r="Q124" s="21">
        <v>53490.67</v>
      </c>
      <c r="R124" s="21">
        <v>6485.99</v>
      </c>
      <c r="S124" s="20">
        <v>32490.670000000002</v>
      </c>
      <c r="T124" s="20">
        <f t="shared" si="60"/>
        <v>33199.409999999996</v>
      </c>
      <c r="U124" s="20">
        <f t="shared" si="68"/>
        <v>60685.399999999994</v>
      </c>
      <c r="V124" s="20">
        <v>75001.41999999998</v>
      </c>
      <c r="W124" s="20">
        <f t="shared" si="69"/>
        <v>-14316.01999999999</v>
      </c>
      <c r="X124" s="22">
        <f t="shared" si="70"/>
        <v>-0.1908766527353748</v>
      </c>
      <c r="Y124" s="1"/>
      <c r="Z124" s="20">
        <f t="shared" si="71"/>
        <v>59976.659999999996</v>
      </c>
      <c r="AA124" s="20">
        <v>72900.20999999999</v>
      </c>
      <c r="AB124" s="20">
        <f t="shared" si="72"/>
        <v>-12923.549999999996</v>
      </c>
      <c r="AC124" s="22">
        <f t="shared" si="62"/>
        <v>-0.17727726710252267</v>
      </c>
      <c r="AD124" s="1" t="s">
        <v>138</v>
      </c>
      <c r="AE124" s="1"/>
      <c r="AF124" s="23">
        <v>18197.62</v>
      </c>
      <c r="AG124" s="24">
        <v>44608.56</v>
      </c>
      <c r="AH124" s="24">
        <v>28197.62</v>
      </c>
      <c r="AI124" s="20">
        <f t="shared" si="73"/>
        <v>32490.670000000002</v>
      </c>
      <c r="AJ124" s="20">
        <f t="shared" si="74"/>
        <v>67099.23</v>
      </c>
      <c r="AK124" s="20">
        <v>26849.29</v>
      </c>
      <c r="AL124" s="20">
        <f t="shared" si="75"/>
        <v>40249.939999999995</v>
      </c>
      <c r="AM124" s="22">
        <f t="shared" si="63"/>
        <v>1.4991063078390523</v>
      </c>
      <c r="AN124" s="1"/>
      <c r="AO124" s="20">
        <f t="shared" si="76"/>
        <v>62806.17999999999</v>
      </c>
      <c r="AP124" s="20">
        <v>20836.04</v>
      </c>
      <c r="AQ124" s="20">
        <f t="shared" si="77"/>
        <v>41970.13999999999</v>
      </c>
      <c r="AR124" s="22">
        <f t="shared" si="64"/>
        <v>2.0143050214916074</v>
      </c>
      <c r="AS124" s="1" t="s">
        <v>138</v>
      </c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ht="15">
      <c r="A125" s="1" t="s">
        <v>109</v>
      </c>
      <c r="B125" s="19">
        <v>50680.8</v>
      </c>
      <c r="C125" s="19">
        <v>9120.03</v>
      </c>
      <c r="D125" s="20">
        <v>26680.8</v>
      </c>
      <c r="E125" s="21">
        <v>30696.75</v>
      </c>
      <c r="F125" s="20">
        <f t="shared" si="46"/>
        <v>63816.78</v>
      </c>
      <c r="G125" s="20">
        <v>65235.92</v>
      </c>
      <c r="H125" s="20">
        <f t="shared" si="65"/>
        <v>-1419.1399999999994</v>
      </c>
      <c r="I125" s="22">
        <f t="shared" si="58"/>
        <v>-0.021753966219837162</v>
      </c>
      <c r="J125" s="1"/>
      <c r="K125" s="20">
        <f t="shared" si="66"/>
        <v>59800.83</v>
      </c>
      <c r="L125" s="20">
        <v>64500.880000000005</v>
      </c>
      <c r="M125" s="20">
        <f t="shared" si="67"/>
        <v>-4700.050000000003</v>
      </c>
      <c r="N125" s="22">
        <f t="shared" si="59"/>
        <v>-0.0728679980800262</v>
      </c>
      <c r="O125" s="1" t="s">
        <v>138</v>
      </c>
      <c r="P125" s="1"/>
      <c r="Q125" s="21">
        <v>43111.21000000001</v>
      </c>
      <c r="R125" s="21">
        <v>5085.92</v>
      </c>
      <c r="S125" s="20">
        <v>26111.210000000003</v>
      </c>
      <c r="T125" s="20">
        <f t="shared" si="60"/>
        <v>26680.8</v>
      </c>
      <c r="U125" s="20">
        <f t="shared" si="68"/>
        <v>48766.72</v>
      </c>
      <c r="V125" s="20">
        <v>56354.13999999999</v>
      </c>
      <c r="W125" s="20">
        <f t="shared" si="69"/>
        <v>-7587.419999999991</v>
      </c>
      <c r="X125" s="22">
        <f t="shared" si="70"/>
        <v>-0.13463820049423147</v>
      </c>
      <c r="Y125" s="1"/>
      <c r="Z125" s="20">
        <f t="shared" si="71"/>
        <v>48197.130000000005</v>
      </c>
      <c r="AA125" s="20">
        <v>54787.84999999999</v>
      </c>
      <c r="AB125" s="20">
        <f t="shared" si="72"/>
        <v>-6590.719999999987</v>
      </c>
      <c r="AC125" s="22">
        <f t="shared" si="62"/>
        <v>-0.12029528444719018</v>
      </c>
      <c r="AD125" s="1" t="s">
        <v>138</v>
      </c>
      <c r="AE125" s="1"/>
      <c r="AF125" s="23">
        <v>12529.18</v>
      </c>
      <c r="AG125" s="24">
        <v>35496.15</v>
      </c>
      <c r="AH125" s="24">
        <v>25529.18</v>
      </c>
      <c r="AI125" s="20">
        <f t="shared" si="73"/>
        <v>26111.210000000003</v>
      </c>
      <c r="AJ125" s="20">
        <f t="shared" si="74"/>
        <v>48607.36</v>
      </c>
      <c r="AK125" s="20">
        <v>40248.92</v>
      </c>
      <c r="AL125" s="20">
        <f t="shared" si="75"/>
        <v>8358.440000000002</v>
      </c>
      <c r="AM125" s="22">
        <f t="shared" si="63"/>
        <v>0.20766867781793907</v>
      </c>
      <c r="AN125" s="1"/>
      <c r="AO125" s="20">
        <f t="shared" si="76"/>
        <v>48025.33</v>
      </c>
      <c r="AP125" s="20">
        <v>36847.590000000004</v>
      </c>
      <c r="AQ125" s="20">
        <f t="shared" si="77"/>
        <v>11177.739999999998</v>
      </c>
      <c r="AR125" s="22">
        <f t="shared" si="64"/>
        <v>0.30335063975690124</v>
      </c>
      <c r="AS125" s="1" t="s">
        <v>138</v>
      </c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ht="15">
      <c r="A126" s="1" t="s">
        <v>110</v>
      </c>
      <c r="B126" s="19">
        <v>35802.74</v>
      </c>
      <c r="C126" s="19">
        <v>6367.96</v>
      </c>
      <c r="D126" s="20">
        <v>18802.739999999998</v>
      </c>
      <c r="E126" s="21">
        <v>21632.92</v>
      </c>
      <c r="F126" s="20">
        <f t="shared" si="46"/>
        <v>45000.88</v>
      </c>
      <c r="G126" s="20">
        <v>52364.509999999995</v>
      </c>
      <c r="H126" s="20">
        <f t="shared" si="65"/>
        <v>-7363.629999999997</v>
      </c>
      <c r="I126" s="22">
        <f t="shared" si="58"/>
        <v>-0.14062253232198674</v>
      </c>
      <c r="J126" s="1"/>
      <c r="K126" s="20">
        <f t="shared" si="66"/>
        <v>42170.7</v>
      </c>
      <c r="L126" s="20">
        <v>51771.47</v>
      </c>
      <c r="M126" s="20">
        <f t="shared" si="67"/>
        <v>-9600.770000000004</v>
      </c>
      <c r="N126" s="22">
        <f t="shared" si="59"/>
        <v>-0.185445188247504</v>
      </c>
      <c r="O126" s="1" t="s">
        <v>138</v>
      </c>
      <c r="P126" s="1"/>
      <c r="Q126" s="21">
        <v>30401.34</v>
      </c>
      <c r="R126" s="21">
        <v>3639.54</v>
      </c>
      <c r="S126" s="20">
        <v>18401.34</v>
      </c>
      <c r="T126" s="20">
        <f t="shared" si="60"/>
        <v>18802.739999999998</v>
      </c>
      <c r="U126" s="20">
        <f t="shared" si="68"/>
        <v>34442.28</v>
      </c>
      <c r="V126" s="20">
        <v>44646.5</v>
      </c>
      <c r="W126" s="20">
        <f t="shared" si="69"/>
        <v>-10204.220000000001</v>
      </c>
      <c r="X126" s="22">
        <f t="shared" si="70"/>
        <v>-0.22855587784036824</v>
      </c>
      <c r="Y126" s="1"/>
      <c r="Z126" s="20">
        <f t="shared" si="71"/>
        <v>34040.88</v>
      </c>
      <c r="AA126" s="20">
        <v>43382.82</v>
      </c>
      <c r="AB126" s="20">
        <f t="shared" si="72"/>
        <v>-9341.940000000002</v>
      </c>
      <c r="AC126" s="22">
        <f t="shared" si="62"/>
        <v>-0.21533731555486713</v>
      </c>
      <c r="AD126" s="1" t="s">
        <v>138</v>
      </c>
      <c r="AE126" s="1"/>
      <c r="AF126" s="23">
        <v>1030.1099999999988</v>
      </c>
      <c r="AG126" s="24">
        <v>11921.54</v>
      </c>
      <c r="AH126" s="24">
        <v>14030.11</v>
      </c>
      <c r="AI126" s="20">
        <f t="shared" si="73"/>
        <v>18401.34</v>
      </c>
      <c r="AJ126" s="20">
        <f t="shared" si="74"/>
        <v>17322.879999999997</v>
      </c>
      <c r="AK126" s="20">
        <v>6883.310000000001</v>
      </c>
      <c r="AL126" s="20">
        <f t="shared" si="75"/>
        <v>10439.569999999996</v>
      </c>
      <c r="AM126" s="22">
        <f t="shared" si="63"/>
        <v>1.5166496932435112</v>
      </c>
      <c r="AN126" s="1"/>
      <c r="AO126" s="20">
        <f t="shared" si="76"/>
        <v>12951.65</v>
      </c>
      <c r="AP126" s="20">
        <v>484.2000000000007</v>
      </c>
      <c r="AQ126" s="20">
        <f t="shared" si="77"/>
        <v>12467.449999999999</v>
      </c>
      <c r="AR126" s="22">
        <f t="shared" si="64"/>
        <v>25.748554316398142</v>
      </c>
      <c r="AS126" s="1" t="s">
        <v>138</v>
      </c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ht="15">
      <c r="A127" s="1" t="s">
        <v>111</v>
      </c>
      <c r="B127" s="19">
        <v>61159.619999999995</v>
      </c>
      <c r="C127" s="19">
        <v>11108.24</v>
      </c>
      <c r="D127" s="20">
        <v>32159.62</v>
      </c>
      <c r="E127" s="21">
        <v>37000.26</v>
      </c>
      <c r="F127" s="20">
        <f t="shared" si="46"/>
        <v>77108.5</v>
      </c>
      <c r="G127" s="20">
        <v>65637.59999999999</v>
      </c>
      <c r="H127" s="20">
        <f t="shared" si="65"/>
        <v>11470.900000000009</v>
      </c>
      <c r="I127" s="22">
        <f t="shared" si="58"/>
        <v>0.17476111253306037</v>
      </c>
      <c r="J127" s="1"/>
      <c r="K127" s="20">
        <f t="shared" si="66"/>
        <v>72267.86</v>
      </c>
      <c r="L127" s="20">
        <v>64606.85</v>
      </c>
      <c r="M127" s="20">
        <f t="shared" si="67"/>
        <v>7661.010000000002</v>
      </c>
      <c r="N127" s="22">
        <f t="shared" si="59"/>
        <v>0.11857891229799944</v>
      </c>
      <c r="O127" s="1" t="s">
        <v>138</v>
      </c>
      <c r="P127" s="1"/>
      <c r="Q127" s="21">
        <v>51473.07</v>
      </c>
      <c r="R127" s="21">
        <v>6726.63</v>
      </c>
      <c r="S127" s="20">
        <v>31473.07</v>
      </c>
      <c r="T127" s="20">
        <f t="shared" si="60"/>
        <v>32159.62</v>
      </c>
      <c r="U127" s="20">
        <f t="shared" si="68"/>
        <v>58886.25</v>
      </c>
      <c r="V127" s="20">
        <v>77609.18000000001</v>
      </c>
      <c r="W127" s="20">
        <f t="shared" si="69"/>
        <v>-18722.930000000008</v>
      </c>
      <c r="X127" s="22">
        <f t="shared" si="70"/>
        <v>-0.24124633194165956</v>
      </c>
      <c r="Y127" s="1"/>
      <c r="Z127" s="20">
        <f t="shared" si="71"/>
        <v>58199.7</v>
      </c>
      <c r="AA127" s="20">
        <v>75412.77</v>
      </c>
      <c r="AB127" s="20">
        <f t="shared" si="72"/>
        <v>-17213.070000000007</v>
      </c>
      <c r="AC127" s="22">
        <f t="shared" si="62"/>
        <v>-0.22825139561907093</v>
      </c>
      <c r="AD127" s="1" t="s">
        <v>138</v>
      </c>
      <c r="AE127" s="1"/>
      <c r="AF127" s="23">
        <v>11754.7</v>
      </c>
      <c r="AG127" s="24">
        <v>47713.99</v>
      </c>
      <c r="AH127" s="24">
        <v>27754.7</v>
      </c>
      <c r="AI127" s="20">
        <f t="shared" si="73"/>
        <v>31473.07</v>
      </c>
      <c r="AJ127" s="20">
        <f t="shared" si="74"/>
        <v>63187.06</v>
      </c>
      <c r="AK127" s="20">
        <v>20541.96</v>
      </c>
      <c r="AL127" s="20">
        <f t="shared" si="75"/>
        <v>42645.1</v>
      </c>
      <c r="AM127" s="22">
        <f t="shared" si="63"/>
        <v>2.0759995638196163</v>
      </c>
      <c r="AN127" s="1"/>
      <c r="AO127" s="20">
        <f t="shared" si="76"/>
        <v>59468.69</v>
      </c>
      <c r="AP127" s="20">
        <v>13094.980000000001</v>
      </c>
      <c r="AQ127" s="20">
        <f t="shared" si="77"/>
        <v>46373.71</v>
      </c>
      <c r="AR127" s="22">
        <f t="shared" si="64"/>
        <v>3.541334923764679</v>
      </c>
      <c r="AS127" s="1" t="s">
        <v>138</v>
      </c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ht="15">
      <c r="A128" s="1" t="s">
        <v>112</v>
      </c>
      <c r="B128" s="19">
        <v>68038.07</v>
      </c>
      <c r="C128" s="19">
        <v>12828.74</v>
      </c>
      <c r="D128" s="20">
        <v>36038.07</v>
      </c>
      <c r="E128" s="21">
        <v>41462.5</v>
      </c>
      <c r="F128" s="20">
        <f t="shared" si="46"/>
        <v>86291.24000000002</v>
      </c>
      <c r="G128" s="20">
        <v>89037.25</v>
      </c>
      <c r="H128" s="20">
        <f t="shared" si="65"/>
        <v>-2746.00999999998</v>
      </c>
      <c r="I128" s="22">
        <f t="shared" si="58"/>
        <v>-0.030841136715251016</v>
      </c>
      <c r="J128" s="1"/>
      <c r="K128" s="20">
        <f t="shared" si="66"/>
        <v>80866.81000000001</v>
      </c>
      <c r="L128" s="20">
        <v>88004.89</v>
      </c>
      <c r="M128" s="20">
        <f t="shared" si="67"/>
        <v>-7138.079999999987</v>
      </c>
      <c r="N128" s="22">
        <f t="shared" si="59"/>
        <v>-0.08111003831718877</v>
      </c>
      <c r="O128" s="1" t="s">
        <v>138</v>
      </c>
      <c r="P128" s="1"/>
      <c r="Q128" s="21">
        <v>58268.73</v>
      </c>
      <c r="R128" s="21">
        <v>6905.93</v>
      </c>
      <c r="S128" s="20">
        <v>35268.73</v>
      </c>
      <c r="T128" s="20">
        <f t="shared" si="60"/>
        <v>36038.07</v>
      </c>
      <c r="U128" s="20">
        <f t="shared" si="68"/>
        <v>65944</v>
      </c>
      <c r="V128" s="20">
        <v>77720.44</v>
      </c>
      <c r="W128" s="20">
        <f t="shared" si="69"/>
        <v>-11776.440000000002</v>
      </c>
      <c r="X128" s="22">
        <f t="shared" si="70"/>
        <v>-0.15152307423890032</v>
      </c>
      <c r="Y128" s="1"/>
      <c r="Z128" s="20">
        <f t="shared" si="71"/>
        <v>65174.66</v>
      </c>
      <c r="AA128" s="20">
        <v>75520.59999999999</v>
      </c>
      <c r="AB128" s="20">
        <f t="shared" si="72"/>
        <v>-10345.939999999988</v>
      </c>
      <c r="AC128" s="22">
        <f t="shared" si="62"/>
        <v>-0.13699493912919114</v>
      </c>
      <c r="AD128" s="1" t="s">
        <v>138</v>
      </c>
      <c r="AE128" s="1"/>
      <c r="AF128" s="23">
        <v>895.9599999999991</v>
      </c>
      <c r="AG128" s="24">
        <v>42989.2</v>
      </c>
      <c r="AH128" s="24">
        <v>25895.96</v>
      </c>
      <c r="AI128" s="20">
        <f t="shared" si="73"/>
        <v>35268.73</v>
      </c>
      <c r="AJ128" s="20">
        <f t="shared" si="74"/>
        <v>53257.93</v>
      </c>
      <c r="AK128" s="20">
        <v>17486.420000000002</v>
      </c>
      <c r="AL128" s="20">
        <f t="shared" si="75"/>
        <v>35771.509999999995</v>
      </c>
      <c r="AM128" s="22">
        <f t="shared" si="63"/>
        <v>2.045673728527623</v>
      </c>
      <c r="AN128" s="1"/>
      <c r="AO128" s="20">
        <f t="shared" si="76"/>
        <v>43885.159999999996</v>
      </c>
      <c r="AP128" s="20">
        <v>4183.620000000003</v>
      </c>
      <c r="AQ128" s="20">
        <f t="shared" si="77"/>
        <v>39701.53999999999</v>
      </c>
      <c r="AR128" s="22">
        <f t="shared" si="64"/>
        <v>9.489757673976118</v>
      </c>
      <c r="AS128" s="1" t="s">
        <v>138</v>
      </c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ht="15">
      <c r="A129" s="1" t="s">
        <v>113</v>
      </c>
      <c r="B129" s="19">
        <v>161392.3</v>
      </c>
      <c r="C129" s="19">
        <v>30282.32</v>
      </c>
      <c r="D129" s="20">
        <v>85392.3</v>
      </c>
      <c r="E129" s="21">
        <v>98245.45999999999</v>
      </c>
      <c r="F129" s="20">
        <f t="shared" si="46"/>
        <v>204527.77999999997</v>
      </c>
      <c r="G129" s="20">
        <v>184929.72999999998</v>
      </c>
      <c r="H129" s="20">
        <f t="shared" si="65"/>
        <v>19598.04999999999</v>
      </c>
      <c r="I129" s="22">
        <f t="shared" si="58"/>
        <v>0.10597565897057226</v>
      </c>
      <c r="J129" s="1"/>
      <c r="K129" s="20">
        <f t="shared" si="66"/>
        <v>191674.62</v>
      </c>
      <c r="L129" s="20">
        <v>182834.84</v>
      </c>
      <c r="M129" s="20">
        <f t="shared" si="67"/>
        <v>8839.779999999999</v>
      </c>
      <c r="N129" s="22">
        <f t="shared" si="59"/>
        <v>0.04834844387426385</v>
      </c>
      <c r="O129" s="1" t="s">
        <v>138</v>
      </c>
      <c r="P129" s="1"/>
      <c r="Q129" s="21">
        <v>136569.34</v>
      </c>
      <c r="R129" s="21">
        <v>17691.99</v>
      </c>
      <c r="S129" s="20">
        <v>83569.34</v>
      </c>
      <c r="T129" s="20">
        <f t="shared" si="60"/>
        <v>85392.3</v>
      </c>
      <c r="U129" s="20">
        <f t="shared" si="68"/>
        <v>156084.28999999998</v>
      </c>
      <c r="V129" s="20">
        <v>157709.58</v>
      </c>
      <c r="W129" s="20">
        <f t="shared" si="69"/>
        <v>-1625.2900000000081</v>
      </c>
      <c r="X129" s="22">
        <f t="shared" si="70"/>
        <v>-0.01030558828449113</v>
      </c>
      <c r="Y129" s="1"/>
      <c r="Z129" s="20">
        <f t="shared" si="71"/>
        <v>154261.33</v>
      </c>
      <c r="AA129" s="20">
        <v>153245.61</v>
      </c>
      <c r="AB129" s="20">
        <f t="shared" si="72"/>
        <v>1015.7200000000012</v>
      </c>
      <c r="AC129" s="22">
        <f t="shared" si="62"/>
        <v>0.006628052836228138</v>
      </c>
      <c r="AD129" s="1" t="s">
        <v>138</v>
      </c>
      <c r="AE129" s="1"/>
      <c r="AF129" s="23">
        <v>47602.020000000004</v>
      </c>
      <c r="AG129" s="24">
        <v>117478.83</v>
      </c>
      <c r="AH129" s="24">
        <v>53602.02</v>
      </c>
      <c r="AI129" s="20">
        <f t="shared" si="73"/>
        <v>83569.34</v>
      </c>
      <c r="AJ129" s="20">
        <f t="shared" si="74"/>
        <v>195048.17</v>
      </c>
      <c r="AK129" s="20">
        <v>219757.4</v>
      </c>
      <c r="AL129" s="20">
        <f t="shared" si="75"/>
        <v>-24709.22999999998</v>
      </c>
      <c r="AM129" s="22">
        <f t="shared" si="63"/>
        <v>-0.11243867100721061</v>
      </c>
      <c r="AN129" s="1"/>
      <c r="AO129" s="20">
        <f t="shared" si="76"/>
        <v>165080.85</v>
      </c>
      <c r="AP129" s="20">
        <v>185645.5</v>
      </c>
      <c r="AQ129" s="20">
        <f t="shared" si="77"/>
        <v>-20564.649999999994</v>
      </c>
      <c r="AR129" s="22">
        <f t="shared" si="64"/>
        <v>-0.11077375966559921</v>
      </c>
      <c r="AS129" s="1" t="s">
        <v>138</v>
      </c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ht="15">
      <c r="A130" s="1" t="s">
        <v>114</v>
      </c>
      <c r="B130" s="19">
        <v>184399.97</v>
      </c>
      <c r="C130" s="19">
        <v>33973.2</v>
      </c>
      <c r="D130" s="20">
        <v>97399.97</v>
      </c>
      <c r="E130" s="21">
        <v>112060.53</v>
      </c>
      <c r="F130" s="20">
        <f t="shared" si="46"/>
        <v>233033.72999999998</v>
      </c>
      <c r="G130" s="20">
        <v>245301.27000000002</v>
      </c>
      <c r="H130" s="20">
        <f t="shared" si="65"/>
        <v>-12267.540000000037</v>
      </c>
      <c r="I130" s="22">
        <f t="shared" si="58"/>
        <v>-0.050010095748791006</v>
      </c>
      <c r="J130" s="1"/>
      <c r="K130" s="20">
        <f t="shared" si="66"/>
        <v>218373.16999999998</v>
      </c>
      <c r="L130" s="20">
        <v>242527.78000000003</v>
      </c>
      <c r="M130" s="20">
        <f t="shared" si="67"/>
        <v>-24154.610000000044</v>
      </c>
      <c r="N130" s="22">
        <f t="shared" si="59"/>
        <v>-0.09959522987428504</v>
      </c>
      <c r="O130" s="1" t="s">
        <v>138</v>
      </c>
      <c r="P130" s="1"/>
      <c r="Q130" s="21">
        <v>156320.68</v>
      </c>
      <c r="R130" s="21">
        <v>20171.12</v>
      </c>
      <c r="S130" s="20">
        <v>95320.68000000001</v>
      </c>
      <c r="T130" s="20">
        <f t="shared" si="60"/>
        <v>97399.97</v>
      </c>
      <c r="U130" s="20">
        <f t="shared" si="68"/>
        <v>178571.08999999997</v>
      </c>
      <c r="V130" s="20">
        <v>208957.21999999997</v>
      </c>
      <c r="W130" s="20">
        <f t="shared" si="69"/>
        <v>-30386.130000000005</v>
      </c>
      <c r="X130" s="22">
        <f t="shared" si="70"/>
        <v>-0.1454179472716952</v>
      </c>
      <c r="Y130" s="1"/>
      <c r="Z130" s="20">
        <f t="shared" si="71"/>
        <v>176491.8</v>
      </c>
      <c r="AA130" s="20">
        <v>203047.24</v>
      </c>
      <c r="AB130" s="20">
        <f t="shared" si="72"/>
        <v>-26555.440000000002</v>
      </c>
      <c r="AC130" s="22">
        <f t="shared" si="62"/>
        <v>-0.13078454058277278</v>
      </c>
      <c r="AD130" s="1" t="s">
        <v>138</v>
      </c>
      <c r="AE130" s="1"/>
      <c r="AF130" s="23">
        <v>53309.09999999999</v>
      </c>
      <c r="AG130" s="24">
        <v>48201.81</v>
      </c>
      <c r="AH130" s="24">
        <v>71309.1</v>
      </c>
      <c r="AI130" s="20">
        <f t="shared" si="73"/>
        <v>95320.68000000001</v>
      </c>
      <c r="AJ130" s="20">
        <f t="shared" si="74"/>
        <v>125522.48999999999</v>
      </c>
      <c r="AK130" s="20">
        <v>85226.1</v>
      </c>
      <c r="AL130" s="20">
        <f t="shared" si="75"/>
        <v>40296.389999999985</v>
      </c>
      <c r="AM130" s="22">
        <f t="shared" si="63"/>
        <v>0.4728174819685518</v>
      </c>
      <c r="AN130" s="1"/>
      <c r="AO130" s="20">
        <f t="shared" si="76"/>
        <v>101510.90999999999</v>
      </c>
      <c r="AP130" s="20">
        <v>55573.23</v>
      </c>
      <c r="AQ130" s="20">
        <f t="shared" si="77"/>
        <v>45937.679999999986</v>
      </c>
      <c r="AR130" s="22">
        <f t="shared" si="64"/>
        <v>0.8266152606209858</v>
      </c>
      <c r="AS130" s="1" t="s">
        <v>138</v>
      </c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ht="15">
      <c r="A131" s="1" t="s">
        <v>161</v>
      </c>
      <c r="B131" s="19">
        <v>190657.08000000002</v>
      </c>
      <c r="C131" s="19">
        <v>34942.59</v>
      </c>
      <c r="D131" s="20">
        <v>100657.08</v>
      </c>
      <c r="E131" s="21">
        <v>115807.88</v>
      </c>
      <c r="F131" s="20">
        <f t="shared" si="46"/>
        <v>240750.47000000003</v>
      </c>
      <c r="G131" s="20">
        <v>0</v>
      </c>
      <c r="H131" s="20">
        <f t="shared" si="65"/>
        <v>240750.47000000003</v>
      </c>
      <c r="I131" s="22" t="str">
        <f t="shared" si="58"/>
        <v> </v>
      </c>
      <c r="J131" s="1"/>
      <c r="K131" s="20">
        <f t="shared" si="66"/>
        <v>225599.67</v>
      </c>
      <c r="L131" s="20">
        <v>0</v>
      </c>
      <c r="M131" s="20">
        <f>K131-L131</f>
        <v>225599.67</v>
      </c>
      <c r="N131" s="22" t="str">
        <f>IF(ISERR(+K131/L131-1)," ",+K131/L131-1)</f>
        <v> </v>
      </c>
      <c r="O131" s="1" t="s">
        <v>138</v>
      </c>
      <c r="P131" s="1"/>
      <c r="Q131" s="21">
        <v>161508.25</v>
      </c>
      <c r="R131" s="21">
        <v>20416</v>
      </c>
      <c r="S131" s="20">
        <v>98508.25</v>
      </c>
      <c r="T131" s="20">
        <f t="shared" si="60"/>
        <v>100657.08</v>
      </c>
      <c r="U131" s="20">
        <f t="shared" si="68"/>
        <v>184073.08000000002</v>
      </c>
      <c r="V131" s="20">
        <v>0</v>
      </c>
      <c r="W131" s="20">
        <f>U131-V131</f>
        <v>184073.08000000002</v>
      </c>
      <c r="X131" s="22" t="str">
        <f>IF(ISERR(+U131/V131-1)," ",+U131/V131-1)</f>
        <v> </v>
      </c>
      <c r="Y131" s="1"/>
      <c r="Z131" s="20">
        <f t="shared" si="71"/>
        <v>181924.25</v>
      </c>
      <c r="AA131" s="20">
        <v>0</v>
      </c>
      <c r="AB131" s="20">
        <f>Z131-AA131</f>
        <v>181924.25</v>
      </c>
      <c r="AC131" s="22" t="str">
        <f>IF(ISERR(+Z131/AA131-1)," ",+Z131/AA131-1)</f>
        <v> </v>
      </c>
      <c r="AD131" s="1" t="s">
        <v>138</v>
      </c>
      <c r="AE131" s="1"/>
      <c r="AF131" s="23">
        <v>1244.9000000000087</v>
      </c>
      <c r="AG131" s="24">
        <v>253940.2</v>
      </c>
      <c r="AH131" s="24">
        <v>82244.9</v>
      </c>
      <c r="AI131" s="20">
        <f t="shared" si="73"/>
        <v>98508.25</v>
      </c>
      <c r="AJ131" s="20">
        <f t="shared" si="74"/>
        <v>271448.45000000007</v>
      </c>
      <c r="AK131" s="20">
        <v>0</v>
      </c>
      <c r="AL131" s="20">
        <f>AJ131-AK131</f>
        <v>271448.45000000007</v>
      </c>
      <c r="AM131" s="22" t="str">
        <f>IF(ISERR(+AJ131/AK131-1)," ",+AJ131/AK131-1)</f>
        <v> </v>
      </c>
      <c r="AN131" s="1"/>
      <c r="AO131" s="20">
        <f t="shared" si="76"/>
        <v>255185.10000000003</v>
      </c>
      <c r="AP131" s="20">
        <v>0</v>
      </c>
      <c r="AQ131" s="20">
        <f>AO131-AP131</f>
        <v>255185.10000000003</v>
      </c>
      <c r="AR131" s="22" t="str">
        <f>IF(ISERR(+AO131/AP131-1)," ",+AO131/AP131-1)</f>
        <v> </v>
      </c>
      <c r="AS131" s="1" t="s">
        <v>138</v>
      </c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ht="15">
      <c r="A132" s="1" t="s">
        <v>115</v>
      </c>
      <c r="B132" s="19">
        <v>379644.06</v>
      </c>
      <c r="C132" s="19">
        <v>70314.94</v>
      </c>
      <c r="D132" s="20">
        <v>200644.06</v>
      </c>
      <c r="E132" s="21">
        <v>230844.8</v>
      </c>
      <c r="F132" s="20">
        <f t="shared" si="46"/>
        <v>480159.74</v>
      </c>
      <c r="G132" s="20">
        <v>474820.45999999996</v>
      </c>
      <c r="H132" s="20">
        <f t="shared" si="65"/>
        <v>5339.280000000028</v>
      </c>
      <c r="I132" s="22">
        <f t="shared" si="58"/>
        <v>0.011244839786390015</v>
      </c>
      <c r="J132" s="1"/>
      <c r="K132" s="20">
        <f t="shared" si="66"/>
        <v>449959</v>
      </c>
      <c r="L132" s="20">
        <v>469445.05999999994</v>
      </c>
      <c r="M132" s="20">
        <f t="shared" si="67"/>
        <v>-19486.05999999994</v>
      </c>
      <c r="N132" s="22">
        <f t="shared" si="59"/>
        <v>-0.04150871243591303</v>
      </c>
      <c r="O132" s="1" t="s">
        <v>138</v>
      </c>
      <c r="P132" s="1"/>
      <c r="Q132" s="21">
        <v>321360.7</v>
      </c>
      <c r="R132" s="21">
        <v>47413.45</v>
      </c>
      <c r="S132" s="20">
        <v>196360.7</v>
      </c>
      <c r="T132" s="20">
        <f t="shared" si="60"/>
        <v>200644.06</v>
      </c>
      <c r="U132" s="20">
        <f t="shared" si="68"/>
        <v>373057.51</v>
      </c>
      <c r="V132" s="20">
        <v>405365.47</v>
      </c>
      <c r="W132" s="20">
        <f t="shared" si="69"/>
        <v>-32307.959999999963</v>
      </c>
      <c r="X132" s="22">
        <f t="shared" si="70"/>
        <v>-0.07970081911515547</v>
      </c>
      <c r="Y132" s="1"/>
      <c r="Z132" s="20">
        <f t="shared" si="71"/>
        <v>368774.15</v>
      </c>
      <c r="AA132" s="20">
        <v>393911.13</v>
      </c>
      <c r="AB132" s="20">
        <f t="shared" si="72"/>
        <v>-25136.97999999998</v>
      </c>
      <c r="AC132" s="22">
        <f t="shared" si="62"/>
        <v>-0.06381383536941432</v>
      </c>
      <c r="AD132" s="1" t="s">
        <v>138</v>
      </c>
      <c r="AE132" s="1"/>
      <c r="AF132" s="23">
        <v>146142.82</v>
      </c>
      <c r="AG132" s="24">
        <v>56228.94</v>
      </c>
      <c r="AH132" s="24">
        <v>150142.82</v>
      </c>
      <c r="AI132" s="20">
        <f t="shared" si="73"/>
        <v>196360.7</v>
      </c>
      <c r="AJ132" s="20">
        <f t="shared" si="74"/>
        <v>248589.64</v>
      </c>
      <c r="AK132" s="20">
        <v>232444.02</v>
      </c>
      <c r="AL132" s="20">
        <f t="shared" si="75"/>
        <v>16145.620000000024</v>
      </c>
      <c r="AM132" s="22">
        <f t="shared" si="63"/>
        <v>0.06946025111766696</v>
      </c>
      <c r="AN132" s="1"/>
      <c r="AO132" s="20">
        <f t="shared" si="76"/>
        <v>202371.76</v>
      </c>
      <c r="AP132" s="20">
        <v>180434.54</v>
      </c>
      <c r="AQ132" s="20">
        <f t="shared" si="77"/>
        <v>21937.22</v>
      </c>
      <c r="AR132" s="22">
        <f t="shared" si="64"/>
        <v>0.1215799369677224</v>
      </c>
      <c r="AS132" s="1" t="s">
        <v>138</v>
      </c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ht="15">
      <c r="A133" s="1" t="s">
        <v>153</v>
      </c>
      <c r="B133" s="19">
        <v>220337.84</v>
      </c>
      <c r="C133" s="19">
        <v>40421.85</v>
      </c>
      <c r="D133" s="20">
        <v>116337.84</v>
      </c>
      <c r="E133" s="21">
        <v>133848.89</v>
      </c>
      <c r="F133" s="20">
        <f t="shared" si="46"/>
        <v>278270.74</v>
      </c>
      <c r="G133" s="20">
        <v>264682.3400000001</v>
      </c>
      <c r="H133" s="20">
        <f t="shared" si="65"/>
        <v>13588.399999999907</v>
      </c>
      <c r="I133" s="22">
        <f t="shared" si="58"/>
        <v>0.051338521489570965</v>
      </c>
      <c r="J133" s="1"/>
      <c r="K133" s="20">
        <f t="shared" si="66"/>
        <v>260759.69</v>
      </c>
      <c r="L133" s="20">
        <v>260546.73000000004</v>
      </c>
      <c r="M133" s="20">
        <f t="shared" si="67"/>
        <v>212.95999999996275</v>
      </c>
      <c r="N133" s="22">
        <f t="shared" si="59"/>
        <v>0.0008173581760169135</v>
      </c>
      <c r="O133" s="1"/>
      <c r="P133" s="1"/>
      <c r="Q133" s="21">
        <v>186854.25</v>
      </c>
      <c r="R133" s="21">
        <v>23402.41</v>
      </c>
      <c r="S133" s="20">
        <v>113854.25</v>
      </c>
      <c r="T133" s="20">
        <f t="shared" si="60"/>
        <v>116337.84</v>
      </c>
      <c r="U133" s="20">
        <f t="shared" si="68"/>
        <v>212740.25</v>
      </c>
      <c r="V133" s="20">
        <v>311365.27</v>
      </c>
      <c r="W133" s="20">
        <f t="shared" si="69"/>
        <v>-98625.02000000002</v>
      </c>
      <c r="X133" s="22">
        <f t="shared" si="70"/>
        <v>-0.31675022715282286</v>
      </c>
      <c r="Y133" s="1"/>
      <c r="Z133" s="20">
        <f t="shared" si="71"/>
        <v>210256.66</v>
      </c>
      <c r="AA133" s="20">
        <v>302552.79000000004</v>
      </c>
      <c r="AB133" s="20">
        <f>Z133-AA133</f>
        <v>-92296.13000000003</v>
      </c>
      <c r="AC133" s="22">
        <f>IF(ISERR(+Z133/AA133-1)," ",+Z133/AA133-1)</f>
        <v>-0.3050579371619744</v>
      </c>
      <c r="AD133" s="1" t="s">
        <v>138</v>
      </c>
      <c r="AE133" s="1"/>
      <c r="AF133" s="23">
        <v>2380.7399999999907</v>
      </c>
      <c r="AG133" s="24">
        <v>208241.31</v>
      </c>
      <c r="AH133" s="24">
        <v>100380.74</v>
      </c>
      <c r="AI133" s="20">
        <f t="shared" si="73"/>
        <v>113854.25</v>
      </c>
      <c r="AJ133" s="20">
        <f t="shared" si="74"/>
        <v>224095.56</v>
      </c>
      <c r="AK133" s="20">
        <v>22579.01000000004</v>
      </c>
      <c r="AL133" s="20">
        <f t="shared" si="75"/>
        <v>201516.54999999996</v>
      </c>
      <c r="AM133" s="22">
        <f t="shared" si="63"/>
        <v>8.924950651069272</v>
      </c>
      <c r="AN133" s="1"/>
      <c r="AO133" s="20">
        <f t="shared" si="76"/>
        <v>210622.05</v>
      </c>
      <c r="AP133" s="20">
        <v>1957.8600000000151</v>
      </c>
      <c r="AQ133" s="20">
        <f>AO133-AP133</f>
        <v>208664.18999999997</v>
      </c>
      <c r="AR133" s="22">
        <f>IF(ISERR(+AO133/AP133-1)," ",+AO133/AP133-1)</f>
        <v>106.57768686218543</v>
      </c>
      <c r="AS133" s="1" t="s">
        <v>138</v>
      </c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ht="15">
      <c r="A134" s="1" t="s">
        <v>116</v>
      </c>
      <c r="B134" s="19">
        <v>232867.26</v>
      </c>
      <c r="C134" s="19">
        <v>54200.81</v>
      </c>
      <c r="D134" s="20">
        <v>122867.26</v>
      </c>
      <c r="E134" s="21">
        <v>141361.12000000002</v>
      </c>
      <c r="F134" s="20">
        <f t="shared" si="46"/>
        <v>305561.93000000005</v>
      </c>
      <c r="G134" s="20">
        <v>308259.01</v>
      </c>
      <c r="H134" s="20">
        <f t="shared" si="65"/>
        <v>-2697.079999999958</v>
      </c>
      <c r="I134" s="22">
        <f t="shared" si="58"/>
        <v>-0.008749395516452041</v>
      </c>
      <c r="J134" s="1"/>
      <c r="K134" s="20">
        <f t="shared" si="66"/>
        <v>287068.07</v>
      </c>
      <c r="L134" s="20">
        <v>304777.35</v>
      </c>
      <c r="M134" s="20">
        <f t="shared" si="67"/>
        <v>-17709.27999999997</v>
      </c>
      <c r="N134" s="22">
        <f t="shared" si="59"/>
        <v>-0.05810563022481807</v>
      </c>
      <c r="O134" s="1" t="s">
        <v>138</v>
      </c>
      <c r="P134" s="1"/>
      <c r="Q134" s="21">
        <v>197244.28</v>
      </c>
      <c r="R134" s="21">
        <v>24936.87</v>
      </c>
      <c r="S134" s="20">
        <v>120244.28</v>
      </c>
      <c r="T134" s="20">
        <f t="shared" si="60"/>
        <v>122867.26</v>
      </c>
      <c r="U134" s="20">
        <f t="shared" si="68"/>
        <v>224804.13</v>
      </c>
      <c r="V134" s="20">
        <v>263037.56</v>
      </c>
      <c r="W134" s="20">
        <f t="shared" si="69"/>
        <v>-38233.42999999999</v>
      </c>
      <c r="X134" s="22">
        <f t="shared" si="70"/>
        <v>-0.14535350008569115</v>
      </c>
      <c r="Y134" s="1"/>
      <c r="Z134" s="20">
        <f t="shared" si="71"/>
        <v>222181.15</v>
      </c>
      <c r="AA134" s="20">
        <v>255618.53</v>
      </c>
      <c r="AB134" s="20">
        <f>Z134-AA134</f>
        <v>-33437.380000000005</v>
      </c>
      <c r="AC134" s="22">
        <f>IF(ISERR(+Z134/AA134-1)," ",+Z134/AA134-1)</f>
        <v>-0.1308096873884691</v>
      </c>
      <c r="AD134" s="1" t="s">
        <v>138</v>
      </c>
      <c r="AE134" s="1"/>
      <c r="AF134" s="23">
        <v>27338.699999999997</v>
      </c>
      <c r="AG134" s="24">
        <v>103928.5</v>
      </c>
      <c r="AH134" s="24">
        <v>103338.7</v>
      </c>
      <c r="AI134" s="20">
        <f t="shared" si="73"/>
        <v>120244.28</v>
      </c>
      <c r="AJ134" s="20">
        <f t="shared" si="74"/>
        <v>148172.78000000003</v>
      </c>
      <c r="AK134" s="20">
        <v>71692.71</v>
      </c>
      <c r="AL134" s="20">
        <f t="shared" si="75"/>
        <v>76480.07000000002</v>
      </c>
      <c r="AM134" s="22">
        <f t="shared" si="63"/>
        <v>1.0667761059667016</v>
      </c>
      <c r="AN134" s="1"/>
      <c r="AO134" s="20">
        <f t="shared" si="76"/>
        <v>131267.2</v>
      </c>
      <c r="AP134" s="20">
        <v>42791</v>
      </c>
      <c r="AQ134" s="20">
        <f>AO134-AP134</f>
        <v>88476.20000000001</v>
      </c>
      <c r="AR134" s="22">
        <f>IF(ISERR(+AO134/AP134-1)," ",+AO134/AP134-1)</f>
        <v>2.0676357177911244</v>
      </c>
      <c r="AS134" s="1" t="s">
        <v>138</v>
      </c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ht="15">
      <c r="A135" s="1" t="s">
        <v>117</v>
      </c>
      <c r="B135" s="19">
        <v>52870.99</v>
      </c>
      <c r="C135" s="19">
        <v>9994.61</v>
      </c>
      <c r="D135" s="20">
        <v>27870.989999999998</v>
      </c>
      <c r="E135" s="21">
        <v>32066.1</v>
      </c>
      <c r="F135" s="20">
        <f t="shared" si="46"/>
        <v>67060.70999999999</v>
      </c>
      <c r="G135" s="20">
        <v>71038.88</v>
      </c>
      <c r="H135" s="20">
        <f t="shared" si="65"/>
        <v>-3978.170000000013</v>
      </c>
      <c r="I135" s="22">
        <f t="shared" si="58"/>
        <v>-0.05599989752090706</v>
      </c>
      <c r="J135" s="1"/>
      <c r="K135" s="20">
        <f t="shared" si="66"/>
        <v>62865.6</v>
      </c>
      <c r="L135" s="20">
        <v>70236.15</v>
      </c>
      <c r="M135" s="20">
        <f t="shared" si="67"/>
        <v>-7370.549999999996</v>
      </c>
      <c r="N135" s="22">
        <f t="shared" si="59"/>
        <v>-0.10493955035975056</v>
      </c>
      <c r="O135" s="1" t="s">
        <v>138</v>
      </c>
      <c r="P135" s="1"/>
      <c r="Q135" s="21">
        <v>44276</v>
      </c>
      <c r="R135" s="21">
        <v>6168.61</v>
      </c>
      <c r="S135" s="20">
        <v>27276</v>
      </c>
      <c r="T135" s="20">
        <f t="shared" si="60"/>
        <v>27870.989999999998</v>
      </c>
      <c r="U135" s="20">
        <f t="shared" si="68"/>
        <v>51039.6</v>
      </c>
      <c r="V135" s="20">
        <v>60439.53999999999</v>
      </c>
      <c r="W135" s="20">
        <f t="shared" si="69"/>
        <v>-9399.939999999995</v>
      </c>
      <c r="X135" s="22">
        <f t="shared" si="70"/>
        <v>-0.15552633259617787</v>
      </c>
      <c r="Y135" s="1"/>
      <c r="Z135" s="20">
        <f t="shared" si="71"/>
        <v>50444.61</v>
      </c>
      <c r="AA135" s="20">
        <v>58729.02</v>
      </c>
      <c r="AB135" s="20">
        <f>Z135-AA135</f>
        <v>-8284.409999999996</v>
      </c>
      <c r="AC135" s="22">
        <f>IF(ISERR(+Z135/AA135-1)," ",+Z135/AA135-1)</f>
        <v>-0.14106160804317858</v>
      </c>
      <c r="AD135" s="1" t="s">
        <v>138</v>
      </c>
      <c r="AE135" s="1"/>
      <c r="AF135" s="23">
        <v>764.25</v>
      </c>
      <c r="AG135" s="24">
        <v>25783.88</v>
      </c>
      <c r="AH135" s="24">
        <v>20764.25</v>
      </c>
      <c r="AI135" s="20">
        <f t="shared" si="73"/>
        <v>27276</v>
      </c>
      <c r="AJ135" s="20">
        <f t="shared" si="74"/>
        <v>33059.880000000005</v>
      </c>
      <c r="AK135" s="20">
        <v>17182.059999999998</v>
      </c>
      <c r="AL135" s="20">
        <f t="shared" si="75"/>
        <v>15877.820000000007</v>
      </c>
      <c r="AM135" s="22">
        <f t="shared" si="63"/>
        <v>0.9240929201737167</v>
      </c>
      <c r="AN135" s="1"/>
      <c r="AO135" s="20">
        <f t="shared" si="76"/>
        <v>26548.13</v>
      </c>
      <c r="AP135" s="20">
        <v>8569.789999999997</v>
      </c>
      <c r="AQ135" s="20">
        <f>AO135-AP135</f>
        <v>17978.340000000004</v>
      </c>
      <c r="AR135" s="22">
        <f>IF(ISERR(+AO135/AP135-1)," ",+AO135/AP135-1)</f>
        <v>2.0978740435880003</v>
      </c>
      <c r="AS135" s="1" t="s">
        <v>138</v>
      </c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ht="15">
      <c r="A136" s="1" t="s">
        <v>154</v>
      </c>
      <c r="B136" s="19">
        <v>82683.76</v>
      </c>
      <c r="C136" s="19">
        <v>15226.33</v>
      </c>
      <c r="D136" s="20">
        <v>43683.759999999995</v>
      </c>
      <c r="E136" s="21">
        <v>50259</v>
      </c>
      <c r="F136" s="20">
        <f t="shared" si="46"/>
        <v>104485.33</v>
      </c>
      <c r="G136" s="20">
        <v>1583.9000000000015</v>
      </c>
      <c r="H136" s="20">
        <f t="shared" si="65"/>
        <v>102901.43</v>
      </c>
      <c r="I136" s="22">
        <f t="shared" si="58"/>
        <v>64.96712544983895</v>
      </c>
      <c r="J136" s="1"/>
      <c r="K136" s="20">
        <f t="shared" si="66"/>
        <v>97910.09</v>
      </c>
      <c r="L136" s="20">
        <v>0</v>
      </c>
      <c r="M136" s="20">
        <f t="shared" si="67"/>
        <v>97910.09</v>
      </c>
      <c r="N136" s="22" t="str">
        <f t="shared" si="59"/>
        <v> </v>
      </c>
      <c r="O136" s="1"/>
      <c r="P136" s="1"/>
      <c r="Q136" s="21">
        <v>69751.20000000001</v>
      </c>
      <c r="R136" s="21">
        <v>9209.08</v>
      </c>
      <c r="S136" s="20">
        <v>42751.200000000004</v>
      </c>
      <c r="T136" s="20">
        <f t="shared" si="60"/>
        <v>43683.759999999995</v>
      </c>
      <c r="U136" s="20">
        <f t="shared" si="68"/>
        <v>79892.84</v>
      </c>
      <c r="V136" s="20">
        <v>108868.13</v>
      </c>
      <c r="W136" s="20">
        <f t="shared" si="69"/>
        <v>-28975.290000000008</v>
      </c>
      <c r="X136" s="22">
        <f t="shared" si="70"/>
        <v>-0.26615034170238805</v>
      </c>
      <c r="Y136" s="1"/>
      <c r="Z136" s="20">
        <f t="shared" si="71"/>
        <v>78960.28000000001</v>
      </c>
      <c r="AA136" s="20">
        <v>105493.03</v>
      </c>
      <c r="AB136" s="20">
        <f>Z136-AA136</f>
        <v>-26532.749999999985</v>
      </c>
      <c r="AC136" s="22">
        <f>IF(ISERR(+Z136/AA136-1)," ",+Z136/AA136-1)</f>
        <v>-0.2515118771353898</v>
      </c>
      <c r="AD136" s="1" t="s">
        <v>138</v>
      </c>
      <c r="AE136" s="1"/>
      <c r="AF136" s="23">
        <v>1967.3700000000026</v>
      </c>
      <c r="AG136" s="24">
        <v>39617.71</v>
      </c>
      <c r="AH136" s="24">
        <v>32967.37</v>
      </c>
      <c r="AI136" s="20">
        <f t="shared" si="73"/>
        <v>42751.200000000004</v>
      </c>
      <c r="AJ136" s="20">
        <f t="shared" si="74"/>
        <v>51368.91</v>
      </c>
      <c r="AK136" s="20">
        <v>11117.270000000004</v>
      </c>
      <c r="AL136" s="20">
        <f t="shared" si="75"/>
        <v>40251.64</v>
      </c>
      <c r="AM136" s="22">
        <f t="shared" si="63"/>
        <v>3.6206406788717</v>
      </c>
      <c r="AN136" s="1"/>
      <c r="AO136" s="20">
        <f t="shared" si="76"/>
        <v>41585.08</v>
      </c>
      <c r="AP136" s="20">
        <v>1616.030000000006</v>
      </c>
      <c r="AQ136" s="20">
        <f>AO136-AP136</f>
        <v>39969.049999999996</v>
      </c>
      <c r="AR136" s="22">
        <f>IF(ISERR(+AO136/AP136-1)," ",+AO136/AP136-1)</f>
        <v>24.732863870101326</v>
      </c>
      <c r="AS136" s="1" t="s">
        <v>138</v>
      </c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ht="15">
      <c r="A137" s="1" t="s">
        <v>149</v>
      </c>
      <c r="B137" s="19">
        <v>40144.05</v>
      </c>
      <c r="C137" s="19">
        <v>7244.58</v>
      </c>
      <c r="D137" s="20">
        <v>21144.05</v>
      </c>
      <c r="E137" s="21">
        <v>24326.63</v>
      </c>
      <c r="F137" s="20">
        <f t="shared" si="46"/>
        <v>50571.21000000001</v>
      </c>
      <c r="G137" s="20">
        <v>52173.11</v>
      </c>
      <c r="H137" s="20">
        <f t="shared" si="65"/>
        <v>-1601.8999999999942</v>
      </c>
      <c r="I137" s="22">
        <f t="shared" si="58"/>
        <v>-0.030703555912231284</v>
      </c>
      <c r="J137" s="1"/>
      <c r="K137" s="20">
        <f t="shared" si="66"/>
        <v>47388.630000000005</v>
      </c>
      <c r="L137" s="20">
        <v>51584.58</v>
      </c>
      <c r="M137" s="20">
        <f t="shared" si="67"/>
        <v>-4195.949999999997</v>
      </c>
      <c r="N137" s="22">
        <f t="shared" si="59"/>
        <v>-0.08134116823283233</v>
      </c>
      <c r="O137" s="1" t="s">
        <v>138</v>
      </c>
      <c r="P137" s="1"/>
      <c r="Q137" s="21">
        <v>33692.66</v>
      </c>
      <c r="R137" s="21">
        <v>4518.37</v>
      </c>
      <c r="S137" s="20">
        <v>20692.66</v>
      </c>
      <c r="T137" s="20">
        <f t="shared" si="60"/>
        <v>21144.05</v>
      </c>
      <c r="U137" s="20">
        <f t="shared" si="68"/>
        <v>38662.420000000006</v>
      </c>
      <c r="V137" s="20">
        <v>45268.880000000005</v>
      </c>
      <c r="W137" s="20">
        <f t="shared" si="69"/>
        <v>-6606.459999999999</v>
      </c>
      <c r="X137" s="22">
        <f t="shared" si="70"/>
        <v>-0.14593822511182075</v>
      </c>
      <c r="Y137" s="1"/>
      <c r="Z137" s="20">
        <f t="shared" si="71"/>
        <v>38211.030000000006</v>
      </c>
      <c r="AA137" s="20">
        <v>44014.79000000001</v>
      </c>
      <c r="AB137" s="20">
        <f t="shared" si="72"/>
        <v>-5803.760000000002</v>
      </c>
      <c r="AC137" s="22">
        <f t="shared" si="62"/>
        <v>-0.13185931365343329</v>
      </c>
      <c r="AD137" s="1" t="s">
        <v>138</v>
      </c>
      <c r="AE137" s="1"/>
      <c r="AF137" s="23">
        <v>16132.220000000001</v>
      </c>
      <c r="AG137" s="24">
        <v>14980.81</v>
      </c>
      <c r="AH137" s="24">
        <v>15132.22</v>
      </c>
      <c r="AI137" s="20">
        <f>S137</f>
        <v>20692.66</v>
      </c>
      <c r="AJ137" s="20">
        <f>AF137+AG137-AH137+AI137</f>
        <v>36673.47</v>
      </c>
      <c r="AK137" s="20">
        <v>39270.62000000001</v>
      </c>
      <c r="AL137" s="20">
        <f t="shared" si="75"/>
        <v>-2597.1500000000087</v>
      </c>
      <c r="AM137" s="22">
        <f t="shared" si="63"/>
        <v>-0.06613468287488222</v>
      </c>
      <c r="AN137" s="1"/>
      <c r="AO137" s="20">
        <f t="shared" si="76"/>
        <v>31113.03</v>
      </c>
      <c r="AP137" s="20">
        <v>32249.120000000003</v>
      </c>
      <c r="AQ137" s="20">
        <f t="shared" si="77"/>
        <v>-1136.0900000000038</v>
      </c>
      <c r="AR137" s="22">
        <f t="shared" si="64"/>
        <v>-0.03522855817461079</v>
      </c>
      <c r="AS137" s="1" t="s">
        <v>138</v>
      </c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ht="15">
      <c r="A138" s="1" t="s">
        <v>118</v>
      </c>
      <c r="B138" s="19">
        <v>250160.67</v>
      </c>
      <c r="C138" s="19">
        <v>46254.5</v>
      </c>
      <c r="D138" s="20">
        <v>132160.67</v>
      </c>
      <c r="E138" s="21">
        <v>152053.36000000002</v>
      </c>
      <c r="F138" s="20">
        <f t="shared" si="46"/>
        <v>316307.86000000004</v>
      </c>
      <c r="G138" s="20">
        <v>360409.74</v>
      </c>
      <c r="H138" s="20">
        <f t="shared" si="65"/>
        <v>-44101.87999999995</v>
      </c>
      <c r="I138" s="22">
        <f t="shared" si="58"/>
        <v>-0.12236594937750556</v>
      </c>
      <c r="J138" s="1"/>
      <c r="K138" s="20">
        <f t="shared" si="66"/>
        <v>296415.17000000004</v>
      </c>
      <c r="L138" s="20">
        <v>356329.68</v>
      </c>
      <c r="M138" s="20">
        <f t="shared" si="67"/>
        <v>-59914.50999999995</v>
      </c>
      <c r="N138" s="22">
        <f t="shared" si="59"/>
        <v>-0.16814347320155865</v>
      </c>
      <c r="O138" s="1" t="s">
        <v>138</v>
      </c>
      <c r="P138" s="1"/>
      <c r="Q138" s="21">
        <v>212339.28999999998</v>
      </c>
      <c r="R138" s="21">
        <v>26638.54</v>
      </c>
      <c r="S138" s="20">
        <v>129339.29</v>
      </c>
      <c r="T138" s="20">
        <f t="shared" si="60"/>
        <v>132160.67</v>
      </c>
      <c r="U138" s="20">
        <f t="shared" si="68"/>
        <v>241799.21000000002</v>
      </c>
      <c r="V138" s="20">
        <v>317308.73</v>
      </c>
      <c r="W138" s="20">
        <f t="shared" si="69"/>
        <v>-75509.51999999996</v>
      </c>
      <c r="X138" s="22">
        <f t="shared" si="70"/>
        <v>-0.23796861813414327</v>
      </c>
      <c r="Y138" s="1"/>
      <c r="Z138" s="20">
        <f t="shared" si="71"/>
        <v>238977.83</v>
      </c>
      <c r="AA138" s="20">
        <v>308614.61</v>
      </c>
      <c r="AB138" s="20">
        <f t="shared" si="72"/>
        <v>-69636.78</v>
      </c>
      <c r="AC138" s="22">
        <f t="shared" si="62"/>
        <v>-0.2256431735360811</v>
      </c>
      <c r="AD138" s="1" t="s">
        <v>138</v>
      </c>
      <c r="AE138" s="1"/>
      <c r="AF138" s="23">
        <v>84577.02</v>
      </c>
      <c r="AG138" s="24">
        <v>178785.3</v>
      </c>
      <c r="AH138" s="24">
        <v>109577.02</v>
      </c>
      <c r="AI138" s="20">
        <f t="shared" si="73"/>
        <v>129339.29</v>
      </c>
      <c r="AJ138" s="20">
        <f t="shared" si="74"/>
        <v>283124.58999999997</v>
      </c>
      <c r="AK138" s="20">
        <v>119851.85999999999</v>
      </c>
      <c r="AL138" s="20">
        <f t="shared" si="75"/>
        <v>163272.72999999998</v>
      </c>
      <c r="AM138" s="22">
        <f t="shared" si="63"/>
        <v>1.3622878276565755</v>
      </c>
      <c r="AN138" s="1"/>
      <c r="AO138" s="20">
        <f t="shared" si="76"/>
        <v>263362.32</v>
      </c>
      <c r="AP138" s="20">
        <v>86068.51</v>
      </c>
      <c r="AQ138" s="20">
        <f t="shared" si="77"/>
        <v>177293.81</v>
      </c>
      <c r="AR138" s="22">
        <f t="shared" si="64"/>
        <v>2.0599149445017697</v>
      </c>
      <c r="AS138" s="1" t="s">
        <v>138</v>
      </c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ht="15">
      <c r="A139" s="1" t="s">
        <v>145</v>
      </c>
      <c r="B139" s="19">
        <v>150644.39</v>
      </c>
      <c r="C139" s="19">
        <v>27872.91</v>
      </c>
      <c r="D139" s="20">
        <v>79644.39</v>
      </c>
      <c r="E139" s="21">
        <v>91632.38</v>
      </c>
      <c r="F139" s="20">
        <f t="shared" si="46"/>
        <v>190505.29000000004</v>
      </c>
      <c r="G139" s="20">
        <v>127933.11</v>
      </c>
      <c r="H139" s="20">
        <f t="shared" si="65"/>
        <v>62572.18000000004</v>
      </c>
      <c r="I139" s="22">
        <f t="shared" si="58"/>
        <v>0.4891007496026638</v>
      </c>
      <c r="J139" s="1"/>
      <c r="K139" s="20">
        <f t="shared" si="66"/>
        <v>178517.30000000002</v>
      </c>
      <c r="L139" s="20">
        <v>126489.52</v>
      </c>
      <c r="M139" s="20">
        <f t="shared" si="67"/>
        <v>52027.78000000001</v>
      </c>
      <c r="N139" s="22">
        <f>IF(ISERR(+K139/L139-1)," ",+K139/L139-1)</f>
        <v>0.4113208746463739</v>
      </c>
      <c r="O139" s="1" t="s">
        <v>138</v>
      </c>
      <c r="P139" s="1"/>
      <c r="Q139" s="21">
        <v>127944.13</v>
      </c>
      <c r="R139" s="21">
        <v>16337.08</v>
      </c>
      <c r="S139" s="20">
        <v>77944.13</v>
      </c>
      <c r="T139" s="20">
        <f t="shared" si="60"/>
        <v>79644.39</v>
      </c>
      <c r="U139" s="20">
        <f t="shared" si="68"/>
        <v>145981.46999999997</v>
      </c>
      <c r="V139" s="20">
        <v>121462.11000000002</v>
      </c>
      <c r="W139" s="20">
        <f t="shared" si="69"/>
        <v>24519.359999999957</v>
      </c>
      <c r="X139" s="22">
        <f t="shared" si="70"/>
        <v>0.2018683851284977</v>
      </c>
      <c r="Y139" s="1"/>
      <c r="Z139" s="20">
        <f t="shared" si="71"/>
        <v>144281.21</v>
      </c>
      <c r="AA139" s="20">
        <v>118385.99</v>
      </c>
      <c r="AB139" s="20">
        <f t="shared" si="72"/>
        <v>25895.219999999987</v>
      </c>
      <c r="AC139" s="22">
        <f t="shared" si="62"/>
        <v>0.21873551084887644</v>
      </c>
      <c r="AD139" s="1" t="s">
        <v>138</v>
      </c>
      <c r="AE139" s="1"/>
      <c r="AF139" s="23">
        <v>52903.380000000005</v>
      </c>
      <c r="AG139" s="24">
        <v>0</v>
      </c>
      <c r="AH139" s="24">
        <v>61903.38</v>
      </c>
      <c r="AI139" s="20">
        <f t="shared" si="73"/>
        <v>77944.13</v>
      </c>
      <c r="AJ139" s="20">
        <f t="shared" si="74"/>
        <v>68944.13</v>
      </c>
      <c r="AK139" s="20">
        <v>77351.09</v>
      </c>
      <c r="AL139" s="20">
        <f t="shared" si="75"/>
        <v>-8406.959999999992</v>
      </c>
      <c r="AM139" s="22">
        <f t="shared" si="63"/>
        <v>-0.10868573409889881</v>
      </c>
      <c r="AN139" s="1"/>
      <c r="AO139" s="20">
        <f t="shared" si="76"/>
        <v>52903.380000000005</v>
      </c>
      <c r="AP139" s="20">
        <v>67032.1</v>
      </c>
      <c r="AQ139" s="20">
        <f t="shared" si="77"/>
        <v>-14128.720000000001</v>
      </c>
      <c r="AR139" s="22">
        <f>IF(ISERR(+AO139/AP139-1)," ",+AO139/AP139-1)</f>
        <v>-0.2107754344560293</v>
      </c>
      <c r="AS139" s="1" t="s">
        <v>138</v>
      </c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ht="15">
      <c r="A140" s="1" t="s">
        <v>119</v>
      </c>
      <c r="B140" s="19">
        <v>241805.96</v>
      </c>
      <c r="C140" s="19">
        <v>49915.25</v>
      </c>
      <c r="D140" s="20">
        <v>127805.95999999999</v>
      </c>
      <c r="E140" s="21">
        <v>147043.16999999998</v>
      </c>
      <c r="F140" s="20">
        <f t="shared" si="46"/>
        <v>310958.4199999999</v>
      </c>
      <c r="G140" s="20">
        <v>270152.63</v>
      </c>
      <c r="H140" s="20">
        <f t="shared" si="65"/>
        <v>40805.78999999992</v>
      </c>
      <c r="I140" s="22">
        <f t="shared" si="58"/>
        <v>0.1510471691502686</v>
      </c>
      <c r="J140" s="1"/>
      <c r="K140" s="20">
        <f t="shared" si="66"/>
        <v>291721.20999999996</v>
      </c>
      <c r="L140" s="20">
        <v>266623.15</v>
      </c>
      <c r="M140" s="20">
        <f t="shared" si="67"/>
        <v>25098.05999999994</v>
      </c>
      <c r="N140" s="22">
        <f t="shared" si="59"/>
        <v>0.09413308634302742</v>
      </c>
      <c r="O140" s="1" t="s">
        <v>138</v>
      </c>
      <c r="P140" s="1"/>
      <c r="Q140" s="21">
        <v>205077.54</v>
      </c>
      <c r="R140" s="21">
        <v>26045.9</v>
      </c>
      <c r="S140" s="20">
        <v>125077.54000000001</v>
      </c>
      <c r="T140" s="20">
        <f t="shared" si="60"/>
        <v>127805.95999999999</v>
      </c>
      <c r="U140" s="20">
        <f t="shared" si="68"/>
        <v>233851.86</v>
      </c>
      <c r="V140" s="20">
        <v>268104.43</v>
      </c>
      <c r="W140" s="20">
        <f t="shared" si="69"/>
        <v>-34252.57000000001</v>
      </c>
      <c r="X140" s="22">
        <f t="shared" si="70"/>
        <v>-0.12775831417630812</v>
      </c>
      <c r="Y140" s="1"/>
      <c r="Z140" s="20">
        <f t="shared" si="71"/>
        <v>231123.44</v>
      </c>
      <c r="AA140" s="20">
        <v>260583.52</v>
      </c>
      <c r="AB140" s="20">
        <f t="shared" si="72"/>
        <v>-29460.079999999987</v>
      </c>
      <c r="AC140" s="22">
        <f t="shared" si="62"/>
        <v>-0.11305427142898361</v>
      </c>
      <c r="AD140" s="1" t="s">
        <v>138</v>
      </c>
      <c r="AE140" s="1"/>
      <c r="AF140" s="23">
        <v>100671.12999999999</v>
      </c>
      <c r="AG140" s="24">
        <v>144622.29</v>
      </c>
      <c r="AH140" s="24">
        <v>100671.13</v>
      </c>
      <c r="AI140" s="20">
        <f t="shared" si="73"/>
        <v>125077.54000000001</v>
      </c>
      <c r="AJ140" s="20">
        <f t="shared" si="74"/>
        <v>269699.82999999996</v>
      </c>
      <c r="AK140" s="20">
        <v>137827.72</v>
      </c>
      <c r="AL140" s="20">
        <f t="shared" si="75"/>
        <v>131872.10999999996</v>
      </c>
      <c r="AM140" s="22">
        <f t="shared" si="63"/>
        <v>0.9567894615103547</v>
      </c>
      <c r="AN140" s="1"/>
      <c r="AO140" s="20">
        <f t="shared" si="76"/>
        <v>245293.41999999998</v>
      </c>
      <c r="AP140" s="20">
        <v>107424.15000000001</v>
      </c>
      <c r="AQ140" s="20">
        <f t="shared" si="77"/>
        <v>137869.26999999996</v>
      </c>
      <c r="AR140" s="22">
        <f t="shared" si="64"/>
        <v>1.2834103877014615</v>
      </c>
      <c r="AS140" s="1" t="s">
        <v>138</v>
      </c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ht="15">
      <c r="A141" s="1" t="s">
        <v>120</v>
      </c>
      <c r="B141" s="19">
        <v>137700.94</v>
      </c>
      <c r="C141" s="19">
        <v>49621.44</v>
      </c>
      <c r="D141" s="20">
        <v>72700.94</v>
      </c>
      <c r="E141" s="21">
        <v>83643.82</v>
      </c>
      <c r="F141" s="20">
        <f t="shared" si="46"/>
        <v>198265.26</v>
      </c>
      <c r="G141" s="20">
        <v>184147.02999999997</v>
      </c>
      <c r="H141" s="20">
        <f t="shared" si="65"/>
        <v>14118.23000000004</v>
      </c>
      <c r="I141" s="22">
        <f t="shared" si="58"/>
        <v>0.07666824710667353</v>
      </c>
      <c r="J141" s="1"/>
      <c r="K141" s="20">
        <f t="shared" si="66"/>
        <v>187322.38</v>
      </c>
      <c r="L141" s="20">
        <v>182063.77</v>
      </c>
      <c r="M141" s="20">
        <f t="shared" si="67"/>
        <v>5258.610000000015</v>
      </c>
      <c r="N141" s="22">
        <f t="shared" si="59"/>
        <v>0.028883341260043105</v>
      </c>
      <c r="O141" s="1" t="s">
        <v>138</v>
      </c>
      <c r="P141" s="1"/>
      <c r="Q141" s="21">
        <v>116148.92</v>
      </c>
      <c r="R141" s="21">
        <v>15314.31</v>
      </c>
      <c r="S141" s="20">
        <v>71148.92</v>
      </c>
      <c r="T141" s="20">
        <f t="shared" si="60"/>
        <v>72700.94</v>
      </c>
      <c r="U141" s="20">
        <f t="shared" si="68"/>
        <v>133015.25</v>
      </c>
      <c r="V141" s="20">
        <v>156851.28999999998</v>
      </c>
      <c r="W141" s="20">
        <f t="shared" si="69"/>
        <v>-23836.03999999998</v>
      </c>
      <c r="X141" s="22">
        <f t="shared" si="70"/>
        <v>-0.15196585249633576</v>
      </c>
      <c r="Y141" s="1"/>
      <c r="Z141" s="20">
        <f t="shared" si="71"/>
        <v>131463.23</v>
      </c>
      <c r="AA141" s="20">
        <v>152412.12999999998</v>
      </c>
      <c r="AB141" s="20">
        <f t="shared" si="72"/>
        <v>-20948.899999999965</v>
      </c>
      <c r="AC141" s="22">
        <f t="shared" si="62"/>
        <v>-0.13744903374816664</v>
      </c>
      <c r="AD141" s="1" t="s">
        <v>138</v>
      </c>
      <c r="AE141" s="1"/>
      <c r="AF141" s="23">
        <v>50206.229999999996</v>
      </c>
      <c r="AG141" s="24">
        <v>43022.29</v>
      </c>
      <c r="AH141" s="24">
        <v>56206.23</v>
      </c>
      <c r="AI141" s="20">
        <f t="shared" si="73"/>
        <v>71148.92</v>
      </c>
      <c r="AJ141" s="20">
        <f t="shared" si="74"/>
        <v>108171.20999999999</v>
      </c>
      <c r="AK141" s="20">
        <v>74580.66</v>
      </c>
      <c r="AL141" s="20">
        <f t="shared" si="75"/>
        <v>33590.54999999999</v>
      </c>
      <c r="AM141" s="22">
        <f t="shared" si="63"/>
        <v>0.4503922330534482</v>
      </c>
      <c r="AN141" s="1"/>
      <c r="AO141" s="20">
        <f t="shared" si="76"/>
        <v>93228.51999999999</v>
      </c>
      <c r="AP141" s="20">
        <v>54061.76</v>
      </c>
      <c r="AQ141" s="20">
        <f t="shared" si="77"/>
        <v>39166.75999999999</v>
      </c>
      <c r="AR141" s="22">
        <f t="shared" si="64"/>
        <v>0.7244817778777455</v>
      </c>
      <c r="AS141" s="1" t="s">
        <v>138</v>
      </c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ht="15">
      <c r="A142" s="1" t="s">
        <v>121</v>
      </c>
      <c r="B142" s="19">
        <v>46901.3</v>
      </c>
      <c r="C142" s="19">
        <v>8921.44</v>
      </c>
      <c r="D142" s="20">
        <v>24901.3</v>
      </c>
      <c r="E142" s="21">
        <v>28649.41</v>
      </c>
      <c r="F142" s="20">
        <f t="shared" si="46"/>
        <v>59570.850000000006</v>
      </c>
      <c r="G142" s="20">
        <v>59042.34</v>
      </c>
      <c r="H142" s="20">
        <f t="shared" si="65"/>
        <v>528.5100000000093</v>
      </c>
      <c r="I142" s="22">
        <f t="shared" si="58"/>
        <v>0.008951372862254559</v>
      </c>
      <c r="J142" s="1"/>
      <c r="K142" s="20">
        <f t="shared" si="66"/>
        <v>55822.740000000005</v>
      </c>
      <c r="L142" s="20">
        <v>58379.82</v>
      </c>
      <c r="M142" s="20">
        <f t="shared" si="67"/>
        <v>-2557.0799999999945</v>
      </c>
      <c r="N142" s="22">
        <f t="shared" si="59"/>
        <v>-0.043800751698103824</v>
      </c>
      <c r="O142" s="1" t="s">
        <v>138</v>
      </c>
      <c r="P142" s="1"/>
      <c r="Q142" s="21">
        <v>40369.7</v>
      </c>
      <c r="R142" s="21">
        <v>4627.29</v>
      </c>
      <c r="S142" s="20">
        <v>24369.7</v>
      </c>
      <c r="T142" s="20">
        <f t="shared" si="60"/>
        <v>24901.3</v>
      </c>
      <c r="U142" s="20">
        <f t="shared" si="68"/>
        <v>45528.59</v>
      </c>
      <c r="V142" s="20">
        <v>50072.26</v>
      </c>
      <c r="W142" s="20">
        <f t="shared" si="69"/>
        <v>-4543.6700000000055</v>
      </c>
      <c r="X142" s="22">
        <f t="shared" si="70"/>
        <v>-0.09074225928687873</v>
      </c>
      <c r="Y142" s="1"/>
      <c r="Z142" s="20">
        <f t="shared" si="71"/>
        <v>44996.99</v>
      </c>
      <c r="AA142" s="20">
        <v>48660.5</v>
      </c>
      <c r="AB142" s="20">
        <f t="shared" si="72"/>
        <v>-3663.510000000002</v>
      </c>
      <c r="AC142" s="22">
        <f t="shared" si="62"/>
        <v>-0.07528714254888469</v>
      </c>
      <c r="AD142" s="1" t="s">
        <v>138</v>
      </c>
      <c r="AE142" s="1"/>
      <c r="AF142" s="23">
        <v>17958.25</v>
      </c>
      <c r="AG142" s="24">
        <v>15960.81</v>
      </c>
      <c r="AH142" s="24">
        <v>19958.25</v>
      </c>
      <c r="AI142" s="20">
        <f t="shared" si="73"/>
        <v>24369.7</v>
      </c>
      <c r="AJ142" s="20">
        <f t="shared" si="74"/>
        <v>38330.509999999995</v>
      </c>
      <c r="AK142" s="20">
        <v>29710.930000000004</v>
      </c>
      <c r="AL142" s="20">
        <f t="shared" si="75"/>
        <v>8619.57999999999</v>
      </c>
      <c r="AM142" s="22">
        <f t="shared" si="63"/>
        <v>0.2901147826742545</v>
      </c>
      <c r="AN142" s="1"/>
      <c r="AO142" s="20">
        <f t="shared" si="76"/>
        <v>33919.06</v>
      </c>
      <c r="AP142" s="20">
        <v>25738.000000000004</v>
      </c>
      <c r="AQ142" s="20">
        <f t="shared" si="77"/>
        <v>8181.059999999994</v>
      </c>
      <c r="AR142" s="22">
        <f t="shared" si="64"/>
        <v>0.3178591965187658</v>
      </c>
      <c r="AS142" s="1" t="s">
        <v>138</v>
      </c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ht="15">
      <c r="A143" s="1" t="s">
        <v>122</v>
      </c>
      <c r="B143" s="19">
        <v>413690.01</v>
      </c>
      <c r="C143" s="19">
        <v>77114.88</v>
      </c>
      <c r="D143" s="20">
        <v>218690.01</v>
      </c>
      <c r="E143" s="21">
        <v>251607.01</v>
      </c>
      <c r="F143" s="20">
        <f t="shared" si="46"/>
        <v>523721.89</v>
      </c>
      <c r="G143" s="20">
        <v>517638.89999999997</v>
      </c>
      <c r="H143" s="20">
        <f t="shared" si="65"/>
        <v>6082.990000000049</v>
      </c>
      <c r="I143" s="22">
        <f t="shared" si="58"/>
        <v>0.011751415900157491</v>
      </c>
      <c r="J143" s="1"/>
      <c r="K143" s="20">
        <f t="shared" si="66"/>
        <v>490804.89</v>
      </c>
      <c r="L143" s="20">
        <v>511805.54999999993</v>
      </c>
      <c r="M143" s="20">
        <f t="shared" si="67"/>
        <v>-21000.659999999916</v>
      </c>
      <c r="N143" s="22">
        <f t="shared" si="59"/>
        <v>-0.041032497596010686</v>
      </c>
      <c r="O143" s="1" t="s">
        <v>138</v>
      </c>
      <c r="P143" s="1"/>
      <c r="Q143" s="21">
        <v>351021.4</v>
      </c>
      <c r="R143" s="21">
        <v>52304.69</v>
      </c>
      <c r="S143" s="20">
        <v>214021.4</v>
      </c>
      <c r="T143" s="20">
        <f t="shared" si="60"/>
        <v>218690.01</v>
      </c>
      <c r="U143" s="20">
        <f t="shared" si="68"/>
        <v>407994.70000000007</v>
      </c>
      <c r="V143" s="20">
        <v>440650.88</v>
      </c>
      <c r="W143" s="20">
        <f t="shared" si="69"/>
        <v>-32656.179999999935</v>
      </c>
      <c r="X143" s="22">
        <f t="shared" si="70"/>
        <v>-0.07410896354047891</v>
      </c>
      <c r="Y143" s="1"/>
      <c r="Z143" s="20">
        <f t="shared" si="71"/>
        <v>403326.09</v>
      </c>
      <c r="AA143" s="20">
        <v>428220.7</v>
      </c>
      <c r="AB143" s="20">
        <f t="shared" si="72"/>
        <v>-24894.609999999986</v>
      </c>
      <c r="AC143" s="22">
        <f t="shared" si="62"/>
        <v>-0.058134999078746086</v>
      </c>
      <c r="AD143" s="1" t="s">
        <v>138</v>
      </c>
      <c r="AE143" s="1"/>
      <c r="AF143" s="23">
        <v>184291.18</v>
      </c>
      <c r="AG143" s="24">
        <v>60642.43</v>
      </c>
      <c r="AH143" s="24">
        <v>184291.18</v>
      </c>
      <c r="AI143" s="20">
        <f t="shared" si="73"/>
        <v>214021.4</v>
      </c>
      <c r="AJ143" s="20">
        <f t="shared" si="74"/>
        <v>274663.82999999996</v>
      </c>
      <c r="AK143" s="20">
        <v>317231.89999999997</v>
      </c>
      <c r="AL143" s="20">
        <f t="shared" si="75"/>
        <v>-42568.07000000001</v>
      </c>
      <c r="AM143" s="22">
        <f t="shared" si="63"/>
        <v>-0.13418596931771365</v>
      </c>
      <c r="AN143" s="1"/>
      <c r="AO143" s="20">
        <f t="shared" si="76"/>
        <v>244933.61</v>
      </c>
      <c r="AP143" s="20">
        <v>283548.29</v>
      </c>
      <c r="AQ143" s="20">
        <f t="shared" si="77"/>
        <v>-38614.67999999999</v>
      </c>
      <c r="AR143" s="22">
        <f t="shared" si="64"/>
        <v>-0.1361837872483731</v>
      </c>
      <c r="AS143" s="1" t="s">
        <v>138</v>
      </c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ht="15">
      <c r="A144" s="1"/>
      <c r="B144" s="19" t="s">
        <v>128</v>
      </c>
      <c r="C144" s="19" t="s">
        <v>123</v>
      </c>
      <c r="D144" s="20"/>
      <c r="E144" s="21"/>
      <c r="F144" s="20"/>
      <c r="G144" s="20"/>
      <c r="H144" s="20"/>
      <c r="I144" s="22"/>
      <c r="J144" s="1"/>
      <c r="K144" s="20"/>
      <c r="L144" s="20"/>
      <c r="M144" s="20"/>
      <c r="N144" s="22"/>
      <c r="O144" s="1"/>
      <c r="P144" s="1"/>
      <c r="Q144" s="21" t="s">
        <v>128</v>
      </c>
      <c r="R144" s="21" t="s">
        <v>123</v>
      </c>
      <c r="S144" s="20"/>
      <c r="T144" s="20"/>
      <c r="U144" s="20"/>
      <c r="V144" s="20"/>
      <c r="W144" s="20"/>
      <c r="X144" s="22"/>
      <c r="Y144" s="1"/>
      <c r="Z144" s="20"/>
      <c r="AA144" s="20"/>
      <c r="AB144" s="20"/>
      <c r="AC144" s="22"/>
      <c r="AD144" s="1"/>
      <c r="AE144" s="1"/>
      <c r="AF144" s="23" t="s">
        <v>128</v>
      </c>
      <c r="AG144" s="24" t="s">
        <v>123</v>
      </c>
      <c r="AH144" s="24"/>
      <c r="AI144" s="20"/>
      <c r="AJ144" s="20"/>
      <c r="AK144" s="20"/>
      <c r="AL144" s="20"/>
      <c r="AM144" s="22"/>
      <c r="AN144" s="1"/>
      <c r="AO144" s="20"/>
      <c r="AP144" s="20"/>
      <c r="AQ144" s="20"/>
      <c r="AR144" s="22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ht="15">
      <c r="A145" s="1" t="s">
        <v>151</v>
      </c>
      <c r="B145" s="19">
        <v>0</v>
      </c>
      <c r="C145" s="19">
        <v>8300</v>
      </c>
      <c r="D145" s="27">
        <v>0</v>
      </c>
      <c r="E145" s="21">
        <v>0</v>
      </c>
      <c r="F145" s="20">
        <f>B145+C145-D145+E145</f>
        <v>8300</v>
      </c>
      <c r="G145" s="20">
        <v>609250</v>
      </c>
      <c r="H145" s="20">
        <f>F145-G145</f>
        <v>-600950</v>
      </c>
      <c r="I145" s="22">
        <f t="shared" si="58"/>
        <v>-0.9863766926549036</v>
      </c>
      <c r="J145" s="28" t="s">
        <v>123</v>
      </c>
      <c r="K145" s="20">
        <f>B145+C145</f>
        <v>8300</v>
      </c>
      <c r="L145" s="20">
        <v>609250</v>
      </c>
      <c r="M145" s="20">
        <f>K145-L145</f>
        <v>-600950</v>
      </c>
      <c r="N145" s="22">
        <f>IF(ISERR(+K145/L145-1)," ",+K145/L145-1)</f>
        <v>-0.9863766926549036</v>
      </c>
      <c r="O145" s="1" t="s">
        <v>138</v>
      </c>
      <c r="P145" s="1"/>
      <c r="Q145" s="21">
        <v>0</v>
      </c>
      <c r="R145" s="21">
        <v>4950</v>
      </c>
      <c r="S145" s="20">
        <v>0</v>
      </c>
      <c r="T145" s="20">
        <f>D145</f>
        <v>0</v>
      </c>
      <c r="U145" s="20">
        <f>Q145+R145-S145+T145</f>
        <v>4950</v>
      </c>
      <c r="V145" s="20">
        <v>667900</v>
      </c>
      <c r="W145" s="20">
        <f>U145-V145</f>
        <v>-662950</v>
      </c>
      <c r="X145" s="22">
        <f>IF(ISERR(+U145/V145-1)," ",+U145/V145-1)</f>
        <v>-0.992588710884863</v>
      </c>
      <c r="Y145" s="1"/>
      <c r="Z145" s="20">
        <f>Q145+R145</f>
        <v>4950</v>
      </c>
      <c r="AA145" s="20">
        <v>667900</v>
      </c>
      <c r="AB145" s="20">
        <f>Z145-AA145</f>
        <v>-662950</v>
      </c>
      <c r="AC145" s="22">
        <f>IF(ISERR(+Z145/AA145-1)," ",+Z145/AA145-1)</f>
        <v>-0.992588710884863</v>
      </c>
      <c r="AD145" s="1" t="s">
        <v>138</v>
      </c>
      <c r="AE145" s="1"/>
      <c r="AF145" s="23">
        <v>0</v>
      </c>
      <c r="AG145" s="24">
        <v>36465.1</v>
      </c>
      <c r="AH145" s="24">
        <v>0</v>
      </c>
      <c r="AI145" s="20">
        <f>S145</f>
        <v>0</v>
      </c>
      <c r="AJ145" s="20">
        <f>AF145+AG145-AH145+AI145</f>
        <v>36465.1</v>
      </c>
      <c r="AK145" s="20">
        <v>652615.1</v>
      </c>
      <c r="AL145" s="20">
        <f>AJ145-AK145</f>
        <v>-616150</v>
      </c>
      <c r="AM145" s="22">
        <f>IF(ISERR(+AJ145/AK145-1)," ",+AJ145/AK145-1)</f>
        <v>-0.9441246455989143</v>
      </c>
      <c r="AN145" s="1"/>
      <c r="AO145" s="20">
        <f>AF145+AG145</f>
        <v>36465.1</v>
      </c>
      <c r="AP145" s="20">
        <v>652615.1</v>
      </c>
      <c r="AQ145" s="20">
        <f>AO145-AP145</f>
        <v>-616150</v>
      </c>
      <c r="AR145" s="22">
        <f>IF(ISERR(+AO145/AP145-1)," ",+AO145/AP145-1)</f>
        <v>-0.9441246455989143</v>
      </c>
      <c r="AS145" s="1" t="s">
        <v>138</v>
      </c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ht="15">
      <c r="A146" s="1" t="s">
        <v>150</v>
      </c>
      <c r="B146" s="19">
        <v>0</v>
      </c>
      <c r="C146" s="19">
        <v>68140.52</v>
      </c>
      <c r="D146" s="27">
        <v>0</v>
      </c>
      <c r="E146" s="21">
        <v>0</v>
      </c>
      <c r="F146" s="20">
        <f>B146+C146-D146+E146</f>
        <v>68140.52</v>
      </c>
      <c r="G146" s="20">
        <v>32997.51</v>
      </c>
      <c r="H146" s="20">
        <f>F146-G146</f>
        <v>35143.01</v>
      </c>
      <c r="I146" s="22">
        <f t="shared" si="58"/>
        <v>1.0650200575740412</v>
      </c>
      <c r="J146" s="28" t="s">
        <v>123</v>
      </c>
      <c r="K146" s="20">
        <f>B146+C146</f>
        <v>68140.52</v>
      </c>
      <c r="L146" s="20">
        <v>32997.51</v>
      </c>
      <c r="M146" s="20">
        <f>K146-L146</f>
        <v>35143.01</v>
      </c>
      <c r="N146" s="22">
        <f>IF(ISERR(+K146/L146-1)," ",+K146/L146-1)</f>
        <v>1.0650200575740412</v>
      </c>
      <c r="O146" s="1" t="s">
        <v>138</v>
      </c>
      <c r="P146" s="1"/>
      <c r="Q146" s="21">
        <v>0</v>
      </c>
      <c r="R146" s="21">
        <v>23060.72</v>
      </c>
      <c r="S146" s="20">
        <v>0</v>
      </c>
      <c r="T146" s="20">
        <f>D146</f>
        <v>0</v>
      </c>
      <c r="U146" s="20">
        <f>Q146+R146-S146+T146</f>
        <v>23060.72</v>
      </c>
      <c r="V146" s="20">
        <v>120813.21</v>
      </c>
      <c r="W146" s="20">
        <f>U146-V146</f>
        <v>-97752.49</v>
      </c>
      <c r="X146" s="22">
        <f>IF(ISERR(+U146/V146-1)," ",+U146/V146-1)</f>
        <v>-0.8091208734541528</v>
      </c>
      <c r="Y146" s="1"/>
      <c r="Z146" s="20">
        <f>Q146+R146</f>
        <v>23060.72</v>
      </c>
      <c r="AA146" s="20">
        <v>120813.21</v>
      </c>
      <c r="AB146" s="20">
        <f>Z146-AA146</f>
        <v>-97752.49</v>
      </c>
      <c r="AC146" s="22">
        <f aca="true" t="shared" si="78" ref="AC146:AC151">IF(ISERR(+Z146/AA146-1)," ",+Z146/AA146-1)</f>
        <v>-0.8091208734541528</v>
      </c>
      <c r="AD146" s="1" t="s">
        <v>138</v>
      </c>
      <c r="AE146" s="1"/>
      <c r="AF146" s="23">
        <v>0</v>
      </c>
      <c r="AG146" s="24">
        <v>8113609.64</v>
      </c>
      <c r="AH146" s="24">
        <v>0</v>
      </c>
      <c r="AI146" s="20">
        <f>S146</f>
        <v>0</v>
      </c>
      <c r="AJ146" s="20">
        <f>AF146+AG146-AH146+AI146</f>
        <v>8113609.64</v>
      </c>
      <c r="AK146" s="20">
        <v>8443506.71</v>
      </c>
      <c r="AL146" s="20">
        <f>AJ146-AK146</f>
        <v>-329897.07000000123</v>
      </c>
      <c r="AM146" s="22">
        <f aca="true" t="shared" si="79" ref="AM146:AM151">IF(ISERR(+AJ146/AK146-1)," ",+AJ146/AK146-1)</f>
        <v>-0.03907109703712208</v>
      </c>
      <c r="AN146" s="1"/>
      <c r="AO146" s="20">
        <f>AF146+AG146</f>
        <v>8113609.64</v>
      </c>
      <c r="AP146" s="20">
        <v>8443506.71</v>
      </c>
      <c r="AQ146" s="20">
        <f>AO146-AP146</f>
        <v>-329897.07000000123</v>
      </c>
      <c r="AR146" s="22">
        <f t="shared" si="64"/>
        <v>-0.03907109703712208</v>
      </c>
      <c r="AS146" s="1" t="s">
        <v>138</v>
      </c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ht="15">
      <c r="A147" s="1" t="s">
        <v>124</v>
      </c>
      <c r="B147" s="19">
        <v>885251252.78</v>
      </c>
      <c r="C147" s="19">
        <v>38940145.01</v>
      </c>
      <c r="D147" s="20">
        <v>393757866.72999996</v>
      </c>
      <c r="E147" s="21">
        <v>450336747.95</v>
      </c>
      <c r="F147" s="20">
        <f>B147+C147-D147+E147</f>
        <v>980770279.01</v>
      </c>
      <c r="G147" s="20">
        <v>823386154.41</v>
      </c>
      <c r="H147" s="20">
        <f>F147-G147</f>
        <v>157384124.60000002</v>
      </c>
      <c r="I147" s="22">
        <f t="shared" si="58"/>
        <v>0.19114254442713352</v>
      </c>
      <c r="J147" s="1"/>
      <c r="K147" s="20">
        <f>B147+C147</f>
        <v>924191397.79</v>
      </c>
      <c r="L147" s="20">
        <v>813231377.15</v>
      </c>
      <c r="M147" s="20">
        <f>K147-L147</f>
        <v>110960020.63999999</v>
      </c>
      <c r="N147" s="22">
        <f>IF(ISERR(+K147/L147-1)," ",+K147/L147-1)</f>
        <v>0.13644335887390824</v>
      </c>
      <c r="O147" s="1" t="s">
        <v>138</v>
      </c>
      <c r="P147" s="1"/>
      <c r="Q147" s="29">
        <v>700122785.96</v>
      </c>
      <c r="R147" s="21">
        <v>49897755.02</v>
      </c>
      <c r="S147" s="20">
        <v>379496912.03000003</v>
      </c>
      <c r="T147" s="20">
        <f>D147</f>
        <v>393757866.72999996</v>
      </c>
      <c r="U147" s="20">
        <f>Q147+R147-S147+T147</f>
        <v>764281495.68</v>
      </c>
      <c r="V147" s="20">
        <v>712036326.81</v>
      </c>
      <c r="W147" s="20">
        <f>U147-V147</f>
        <v>52245168.870000005</v>
      </c>
      <c r="X147" s="22">
        <f>IF(ISERR(+U147/V147-1)," ",+U147/V147-1)</f>
        <v>0.07337430255007349</v>
      </c>
      <c r="Y147" s="1"/>
      <c r="Z147" s="20">
        <f>Q147+R147</f>
        <v>750020540.98</v>
      </c>
      <c r="AA147" s="20">
        <v>686458824.63</v>
      </c>
      <c r="AB147" s="20">
        <f>Z147-AA147</f>
        <v>63561716.350000024</v>
      </c>
      <c r="AC147" s="22">
        <f t="shared" si="78"/>
        <v>0.09259363281440747</v>
      </c>
      <c r="AD147" s="1" t="s">
        <v>138</v>
      </c>
      <c r="AE147" s="1"/>
      <c r="AF147" s="23">
        <v>1006231723.89</v>
      </c>
      <c r="AG147" s="24">
        <v>63466161.01</v>
      </c>
      <c r="AH147" s="24">
        <v>383194865.17</v>
      </c>
      <c r="AI147" s="20">
        <f>S147</f>
        <v>379496912.03000003</v>
      </c>
      <c r="AJ147" s="20">
        <f>AF147+AG147-AH147+AI147</f>
        <v>1065999931.76</v>
      </c>
      <c r="AK147" s="20">
        <v>916873666.9299998</v>
      </c>
      <c r="AL147" s="20">
        <f>AJ147-AK147</f>
        <v>149126264.83000016</v>
      </c>
      <c r="AM147" s="22">
        <f t="shared" si="79"/>
        <v>0.16264646941963656</v>
      </c>
      <c r="AN147" s="1"/>
      <c r="AO147" s="20">
        <f>AF147+AG147</f>
        <v>1069697884.9</v>
      </c>
      <c r="AP147" s="20">
        <v>930204262.9799999</v>
      </c>
      <c r="AQ147" s="20">
        <f>AO147-AP147</f>
        <v>139493621.92000008</v>
      </c>
      <c r="AR147" s="22">
        <f t="shared" si="64"/>
        <v>0.1499602049480171</v>
      </c>
      <c r="AS147" s="1" t="s">
        <v>138</v>
      </c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ht="15">
      <c r="A148" s="1"/>
      <c r="B148" s="19"/>
      <c r="C148" s="21"/>
      <c r="D148" s="20"/>
      <c r="E148" s="20"/>
      <c r="F148" s="20"/>
      <c r="G148" s="20"/>
      <c r="H148" s="20"/>
      <c r="I148" s="22"/>
      <c r="J148" s="1"/>
      <c r="K148" s="20"/>
      <c r="L148" s="20"/>
      <c r="M148" s="20"/>
      <c r="N148" s="22"/>
      <c r="O148" s="1"/>
      <c r="P148" s="1"/>
      <c r="Q148" s="21"/>
      <c r="R148" s="21"/>
      <c r="S148" s="20"/>
      <c r="T148" s="20"/>
      <c r="U148" s="20"/>
      <c r="V148" s="20"/>
      <c r="W148" s="20"/>
      <c r="X148" s="22"/>
      <c r="Y148" s="1"/>
      <c r="Z148" s="20"/>
      <c r="AA148" s="20"/>
      <c r="AB148" s="20"/>
      <c r="AC148" s="22"/>
      <c r="AD148" s="1"/>
      <c r="AE148" s="1"/>
      <c r="AF148" s="23" t="s">
        <v>123</v>
      </c>
      <c r="AG148" s="24"/>
      <c r="AH148" s="24"/>
      <c r="AI148" s="20"/>
      <c r="AJ148" s="20"/>
      <c r="AK148" s="20"/>
      <c r="AL148" s="20"/>
      <c r="AM148" s="22"/>
      <c r="AN148" s="1"/>
      <c r="AO148" s="20"/>
      <c r="AP148" s="20"/>
      <c r="AQ148" s="20"/>
      <c r="AR148" s="22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ht="15">
      <c r="A149" s="1" t="s">
        <v>125</v>
      </c>
      <c r="B149" s="20">
        <f aca="true" t="shared" si="80" ref="B149:H149">SUM(B12:B147)</f>
        <v>1732047738.3500001</v>
      </c>
      <c r="C149" s="20">
        <f t="shared" si="80"/>
        <v>290042831.2200001</v>
      </c>
      <c r="D149" s="20">
        <f t="shared" si="80"/>
        <v>864239610.29</v>
      </c>
      <c r="E149" s="20">
        <f t="shared" si="80"/>
        <v>987911178.6599998</v>
      </c>
      <c r="F149" s="20">
        <f t="shared" si="80"/>
        <v>2145762137.9400005</v>
      </c>
      <c r="G149" s="20">
        <f t="shared" si="80"/>
        <v>1870325530.1399999</v>
      </c>
      <c r="H149" s="20">
        <f t="shared" si="80"/>
        <v>275436607.8000001</v>
      </c>
      <c r="I149" s="22">
        <f>F149/G149-1</f>
        <v>0.1472666674123746</v>
      </c>
      <c r="J149" s="1" t="s">
        <v>123</v>
      </c>
      <c r="K149" s="20">
        <f>SUM(K12:K147)</f>
        <v>2022090569.5700004</v>
      </c>
      <c r="L149" s="20">
        <f>SUM(L12:L147)</f>
        <v>1847526150.2399998</v>
      </c>
      <c r="M149" s="20">
        <f>K149-L149</f>
        <v>174564419.33000064</v>
      </c>
      <c r="N149" s="22">
        <f>IF(ISERR(+K149/L149-1)," ",+K149/L149-1)</f>
        <v>0.09448549310510379</v>
      </c>
      <c r="O149" s="1" t="s">
        <v>138</v>
      </c>
      <c r="P149" s="1"/>
      <c r="Q149" s="20">
        <f>SUM(Q12:Q147)</f>
        <v>1417408711.7500005</v>
      </c>
      <c r="R149" s="20">
        <f>SUM(R12:R147)</f>
        <v>222031812.23000005</v>
      </c>
      <c r="S149" s="20">
        <f>SUM(S12:S147)</f>
        <v>831827217.3</v>
      </c>
      <c r="T149" s="20">
        <f>SUM(T12:T147)</f>
        <v>864239610.29</v>
      </c>
      <c r="U149" s="20">
        <f>Q149+R149-S149+T149</f>
        <v>1671852916.9700005</v>
      </c>
      <c r="V149" s="20">
        <f>SUM(V12:V147)</f>
        <v>1619998751.71</v>
      </c>
      <c r="W149" s="20">
        <f>SUM(W12:W147)</f>
        <v>51854165.26000005</v>
      </c>
      <c r="X149" s="22">
        <f>U149/V149-1</f>
        <v>0.032008768651991426</v>
      </c>
      <c r="Y149" s="1" t="s">
        <v>123</v>
      </c>
      <c r="Z149" s="20">
        <f>SUM(Z12:Z147)</f>
        <v>1639440523.98</v>
      </c>
      <c r="AA149" s="20">
        <f>SUM(AA12:AA147)</f>
        <v>1563579126.31</v>
      </c>
      <c r="AB149" s="20">
        <f>SUM(AB12:AB147)</f>
        <v>75861397.67000012</v>
      </c>
      <c r="AC149" s="22">
        <f t="shared" si="78"/>
        <v>0.048517786144300024</v>
      </c>
      <c r="AD149" s="1" t="s">
        <v>138</v>
      </c>
      <c r="AE149" s="1"/>
      <c r="AF149" s="20">
        <f aca="true" t="shared" si="81" ref="AF149:AL149">SUM(AF12:AF147)</f>
        <v>1789416917.56</v>
      </c>
      <c r="AG149" s="20">
        <f t="shared" si="81"/>
        <v>581857061.49</v>
      </c>
      <c r="AH149" s="20">
        <f t="shared" si="81"/>
        <v>847643179.86</v>
      </c>
      <c r="AI149" s="20">
        <f t="shared" si="81"/>
        <v>831827217.3</v>
      </c>
      <c r="AJ149" s="20">
        <f t="shared" si="81"/>
        <v>2355458016.4900007</v>
      </c>
      <c r="AK149" s="20">
        <f t="shared" si="81"/>
        <v>2125800369.5700002</v>
      </c>
      <c r="AL149" s="20">
        <f t="shared" si="81"/>
        <v>229657646.92000023</v>
      </c>
      <c r="AM149" s="22">
        <f t="shared" si="79"/>
        <v>0.10803349656320504</v>
      </c>
      <c r="AN149" s="1" t="s">
        <v>123</v>
      </c>
      <c r="AO149" s="20">
        <f>SUM(AO12:AO147)</f>
        <v>2371273979.0500007</v>
      </c>
      <c r="AP149" s="20">
        <f>SUM(AP12:AP147)</f>
        <v>2142057999.1499991</v>
      </c>
      <c r="AQ149" s="20">
        <f>SUM(AQ12:AQ147)</f>
        <v>229215979.90000007</v>
      </c>
      <c r="AR149" s="22">
        <f>IF(ISERR(+AO149/AP149-1)," ",+AO149/AP149-1)</f>
        <v>0.10700736394203969</v>
      </c>
      <c r="AS149" s="1" t="s">
        <v>138</v>
      </c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ht="15">
      <c r="A150" s="1" t="s">
        <v>126</v>
      </c>
      <c r="B150" s="20">
        <f aca="true" t="shared" si="82" ref="B150:H150">B147</f>
        <v>885251252.78</v>
      </c>
      <c r="C150" s="20">
        <f t="shared" si="82"/>
        <v>38940145.01</v>
      </c>
      <c r="D150" s="20">
        <f t="shared" si="82"/>
        <v>393757866.72999996</v>
      </c>
      <c r="E150" s="20">
        <f t="shared" si="82"/>
        <v>450336747.95</v>
      </c>
      <c r="F150" s="20">
        <f t="shared" si="82"/>
        <v>980770279.01</v>
      </c>
      <c r="G150" s="20">
        <f t="shared" si="82"/>
        <v>823386154.41</v>
      </c>
      <c r="H150" s="20">
        <f t="shared" si="82"/>
        <v>157384124.60000002</v>
      </c>
      <c r="I150" s="22">
        <f>F150/G150-1</f>
        <v>0.19114254442713352</v>
      </c>
      <c r="J150" s="1" t="s">
        <v>123</v>
      </c>
      <c r="K150" s="20">
        <f>K147</f>
        <v>924191397.79</v>
      </c>
      <c r="L150" s="20">
        <f>L147</f>
        <v>813231377.15</v>
      </c>
      <c r="M150" s="20">
        <f>K150-L150</f>
        <v>110960020.63999999</v>
      </c>
      <c r="N150" s="22">
        <f>IF(ISERR(+K150/L150-1)," ",+K150/L150-1)</f>
        <v>0.13644335887390824</v>
      </c>
      <c r="O150" s="1" t="s">
        <v>138</v>
      </c>
      <c r="P150" s="1"/>
      <c r="Q150" s="20">
        <f>Q147</f>
        <v>700122785.96</v>
      </c>
      <c r="R150" s="20">
        <f>R147</f>
        <v>49897755.02</v>
      </c>
      <c r="S150" s="20">
        <f>S147</f>
        <v>379496912.03000003</v>
      </c>
      <c r="T150" s="20">
        <f>T147</f>
        <v>393757866.72999996</v>
      </c>
      <c r="U150" s="20">
        <f>Q150+R150-S150+T150</f>
        <v>764281495.68</v>
      </c>
      <c r="V150" s="20">
        <f>V147</f>
        <v>712036326.81</v>
      </c>
      <c r="W150" s="20">
        <f>W147</f>
        <v>52245168.870000005</v>
      </c>
      <c r="X150" s="22">
        <f>U150/V150-1</f>
        <v>0.07337430255007349</v>
      </c>
      <c r="Y150" s="1" t="s">
        <v>123</v>
      </c>
      <c r="Z150" s="20">
        <f>Z147</f>
        <v>750020540.98</v>
      </c>
      <c r="AA150" s="20">
        <f>AA147</f>
        <v>686458824.63</v>
      </c>
      <c r="AB150" s="20">
        <f>AB147</f>
        <v>63561716.350000024</v>
      </c>
      <c r="AC150" s="22">
        <f t="shared" si="78"/>
        <v>0.09259363281440747</v>
      </c>
      <c r="AD150" s="1" t="s">
        <v>138</v>
      </c>
      <c r="AE150" s="1"/>
      <c r="AF150" s="20">
        <f aca="true" t="shared" si="83" ref="AF150:AL150">AF147</f>
        <v>1006231723.89</v>
      </c>
      <c r="AG150" s="20">
        <f t="shared" si="83"/>
        <v>63466161.01</v>
      </c>
      <c r="AH150" s="20">
        <f t="shared" si="83"/>
        <v>383194865.17</v>
      </c>
      <c r="AI150" s="20">
        <f t="shared" si="83"/>
        <v>379496912.03000003</v>
      </c>
      <c r="AJ150" s="20">
        <f t="shared" si="83"/>
        <v>1065999931.76</v>
      </c>
      <c r="AK150" s="20">
        <f t="shared" si="83"/>
        <v>916873666.9299998</v>
      </c>
      <c r="AL150" s="20">
        <f t="shared" si="83"/>
        <v>149126264.83000016</v>
      </c>
      <c r="AM150" s="22">
        <f t="shared" si="79"/>
        <v>0.16264646941963656</v>
      </c>
      <c r="AN150" s="1" t="s">
        <v>123</v>
      </c>
      <c r="AO150" s="20">
        <f>AO147</f>
        <v>1069697884.9</v>
      </c>
      <c r="AP150" s="20">
        <f>AP147</f>
        <v>930204262.9799999</v>
      </c>
      <c r="AQ150" s="20">
        <f>AQ147</f>
        <v>139493621.92000008</v>
      </c>
      <c r="AR150" s="22">
        <f>AO150/AP150-1</f>
        <v>0.1499602049480171</v>
      </c>
      <c r="AS150" s="1" t="s">
        <v>138</v>
      </c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ht="15">
      <c r="A151" s="1" t="s">
        <v>127</v>
      </c>
      <c r="B151" s="20">
        <f>SUM(B12:B146)</f>
        <v>846796485.5700002</v>
      </c>
      <c r="C151" s="20">
        <f aca="true" t="shared" si="84" ref="C151:H151">SUM(C12:C146)</f>
        <v>251102686.21000007</v>
      </c>
      <c r="D151" s="20">
        <f t="shared" si="84"/>
        <v>470481743.56000006</v>
      </c>
      <c r="E151" s="20">
        <f t="shared" si="84"/>
        <v>537574430.7099999</v>
      </c>
      <c r="F151" s="20">
        <f t="shared" si="84"/>
        <v>1164991858.9300005</v>
      </c>
      <c r="G151" s="20">
        <f t="shared" si="84"/>
        <v>1046939375.7299999</v>
      </c>
      <c r="H151" s="20">
        <f t="shared" si="84"/>
        <v>118052483.20000006</v>
      </c>
      <c r="I151" s="22">
        <f>F151/G151-1</f>
        <v>0.11275961716282401</v>
      </c>
      <c r="J151" s="1" t="s">
        <v>123</v>
      </c>
      <c r="K151" s="20">
        <f>SUM(K12:K146)</f>
        <v>1097899171.7800004</v>
      </c>
      <c r="L151" s="20">
        <f>SUM(L12:L146)</f>
        <v>1034294773.0899998</v>
      </c>
      <c r="M151" s="20">
        <f>SUM(M12:M146)</f>
        <v>63604398.69000001</v>
      </c>
      <c r="N151" s="22">
        <f>IF(ISERR(+K151/L151-1)," ",+K151/L151-1)</f>
        <v>0.061495426975793244</v>
      </c>
      <c r="O151" s="1" t="s">
        <v>138</v>
      </c>
      <c r="P151" s="1"/>
      <c r="Q151" s="20">
        <f aca="true" t="shared" si="85" ref="Q151:W151">SUM(Q12:Q146)</f>
        <v>717285925.7900003</v>
      </c>
      <c r="R151" s="20">
        <f t="shared" si="85"/>
        <v>172134057.21000004</v>
      </c>
      <c r="S151" s="20">
        <f t="shared" si="85"/>
        <v>452330305.27</v>
      </c>
      <c r="T151" s="20">
        <f t="shared" si="85"/>
        <v>470481743.56000006</v>
      </c>
      <c r="U151" s="20">
        <f t="shared" si="85"/>
        <v>907571421.2899998</v>
      </c>
      <c r="V151" s="20">
        <f t="shared" si="85"/>
        <v>907962424.9000002</v>
      </c>
      <c r="W151" s="20">
        <f t="shared" si="85"/>
        <v>-391003.6099999564</v>
      </c>
      <c r="X151" s="22">
        <f>U151/V151-1</f>
        <v>-0.00043063853665903373</v>
      </c>
      <c r="Y151" s="1" t="s">
        <v>123</v>
      </c>
      <c r="Z151" s="20">
        <f>SUM(Z12:Z146)</f>
        <v>889419983</v>
      </c>
      <c r="AA151" s="20">
        <f>SUM(AA12:AA146)</f>
        <v>877120301.6800001</v>
      </c>
      <c r="AB151" s="20">
        <f>SUM(AB12:AB146)</f>
        <v>12299681.320000097</v>
      </c>
      <c r="AC151" s="22">
        <f t="shared" si="78"/>
        <v>0.014022798578988027</v>
      </c>
      <c r="AD151" s="1" t="s">
        <v>138</v>
      </c>
      <c r="AE151" s="1"/>
      <c r="AF151" s="20">
        <f aca="true" t="shared" si="86" ref="AF151:AL151">SUM(AF12:AF146)</f>
        <v>783185193.6700001</v>
      </c>
      <c r="AG151" s="20">
        <f t="shared" si="86"/>
        <v>518390900.47999996</v>
      </c>
      <c r="AH151" s="20">
        <f t="shared" si="86"/>
        <v>464448314.69</v>
      </c>
      <c r="AI151" s="20">
        <f t="shared" si="86"/>
        <v>452330305.27</v>
      </c>
      <c r="AJ151" s="20">
        <f t="shared" si="86"/>
        <v>1289458084.7300007</v>
      </c>
      <c r="AK151" s="20">
        <f t="shared" si="86"/>
        <v>1208926702.6400003</v>
      </c>
      <c r="AL151" s="20">
        <f t="shared" si="86"/>
        <v>80531382.09000006</v>
      </c>
      <c r="AM151" s="22">
        <f t="shared" si="79"/>
        <v>0.06661394931068987</v>
      </c>
      <c r="AN151" s="1" t="s">
        <v>123</v>
      </c>
      <c r="AO151" s="20">
        <f>SUM(AO12:AO146)</f>
        <v>1301576094.1500006</v>
      </c>
      <c r="AP151" s="20">
        <f>SUM(AP12:AP146)</f>
        <v>1211853736.1699994</v>
      </c>
      <c r="AQ151" s="20">
        <f>SUM(AQ12:AQ146)</f>
        <v>89722357.97999999</v>
      </c>
      <c r="AR151" s="22">
        <f>AO151/AP151-1</f>
        <v>0.07403728296746781</v>
      </c>
      <c r="AS151" s="1" t="s">
        <v>138</v>
      </c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ht="15">
      <c r="A152" s="1" t="s">
        <v>123</v>
      </c>
      <c r="B152" s="1" t="s">
        <v>123</v>
      </c>
      <c r="C152" s="1" t="s">
        <v>128</v>
      </c>
      <c r="D152" s="1" t="s">
        <v>128</v>
      </c>
      <c r="E152" s="1" t="s">
        <v>128</v>
      </c>
      <c r="F152" s="1" t="s">
        <v>128</v>
      </c>
      <c r="G152" s="1" t="s">
        <v>128</v>
      </c>
      <c r="H152" s="1" t="s">
        <v>123</v>
      </c>
      <c r="I152" s="1" t="s">
        <v>123</v>
      </c>
      <c r="J152" s="1" t="s">
        <v>123</v>
      </c>
      <c r="K152" s="1"/>
      <c r="L152" s="1" t="s">
        <v>128</v>
      </c>
      <c r="M152" s="1" t="s">
        <v>128</v>
      </c>
      <c r="N152" s="1" t="s">
        <v>123</v>
      </c>
      <c r="O152" s="1" t="s">
        <v>138</v>
      </c>
      <c r="P152" s="1"/>
      <c r="Q152" s="1"/>
      <c r="R152" s="1" t="s">
        <v>128</v>
      </c>
      <c r="S152" s="1" t="s">
        <v>128</v>
      </c>
      <c r="T152" s="1" t="s">
        <v>128</v>
      </c>
      <c r="U152" s="1" t="s">
        <v>128</v>
      </c>
      <c r="V152" s="1" t="s">
        <v>128</v>
      </c>
      <c r="W152" s="1" t="s">
        <v>128</v>
      </c>
      <c r="X152" s="22" t="s">
        <v>123</v>
      </c>
      <c r="Y152" s="1" t="s">
        <v>123</v>
      </c>
      <c r="Z152" s="1" t="s">
        <v>128</v>
      </c>
      <c r="AA152" s="1" t="s">
        <v>128</v>
      </c>
      <c r="AB152" s="1" t="s">
        <v>128</v>
      </c>
      <c r="AC152" s="22" t="s">
        <v>123</v>
      </c>
      <c r="AD152" s="1" t="s">
        <v>138</v>
      </c>
      <c r="AE152" s="1"/>
      <c r="AF152" s="1" t="s">
        <v>123</v>
      </c>
      <c r="AG152" s="1"/>
      <c r="AH152" s="1" t="s">
        <v>123</v>
      </c>
      <c r="AI152" s="1" t="s">
        <v>123</v>
      </c>
      <c r="AJ152" s="1" t="s">
        <v>128</v>
      </c>
      <c r="AK152" s="1"/>
      <c r="AL152" s="1" t="s">
        <v>128</v>
      </c>
      <c r="AM152" s="22" t="s">
        <v>123</v>
      </c>
      <c r="AN152" s="1" t="s">
        <v>123</v>
      </c>
      <c r="AO152" s="1" t="s">
        <v>128</v>
      </c>
      <c r="AP152" s="1" t="s">
        <v>128</v>
      </c>
      <c r="AQ152" s="1" t="s">
        <v>128</v>
      </c>
      <c r="AR152" s="22" t="s">
        <v>123</v>
      </c>
      <c r="AS152" s="1" t="s">
        <v>138</v>
      </c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ht="15">
      <c r="A153" s="3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</sheetData>
  <sheetProtection/>
  <printOptions/>
  <pageMargins left="0.41" right="0.17" top="0.5" bottom="0.47" header="0.24" footer="0.24"/>
  <pageSetup horizontalDpi="600" verticalDpi="600" orientation="landscape" paperSize="5" scale="60" r:id="rId1"/>
  <headerFooter alignWithMargins="0">
    <oddHeader>&amp;L&amp;D
&amp;T</oddHeader>
    <oddFooter>&amp;L&amp;Z&amp;F&amp;R&amp;P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3"/>
  <sheetViews>
    <sheetView zoomScale="75" zoomScaleNormal="75" zoomScalePageLayoutView="0" workbookViewId="0" topLeftCell="A1">
      <pane xSplit="1" ySplit="9" topLeftCell="B10" activePane="bottomRight" state="frozen"/>
      <selection pane="topLeft" activeCell="D4" sqref="D4"/>
      <selection pane="topRight" activeCell="D4" sqref="D4"/>
      <selection pane="bottomLeft" activeCell="D4" sqref="D4"/>
      <selection pane="bottomRight" activeCell="D12" sqref="D12"/>
    </sheetView>
  </sheetViews>
  <sheetFormatPr defaultColWidth="9.6640625" defaultRowHeight="15"/>
  <cols>
    <col min="1" max="1" width="14.77734375" style="9" customWidth="1"/>
    <col min="2" max="2" width="16.4453125" style="9" customWidth="1"/>
    <col min="3" max="3" width="15.4453125" style="9" customWidth="1"/>
    <col min="4" max="4" width="16.4453125" style="9" customWidth="1"/>
    <col min="5" max="5" width="15.6640625" style="9" customWidth="1"/>
    <col min="6" max="6" width="15.88671875" style="9" customWidth="1"/>
    <col min="7" max="7" width="14.5546875" style="9" customWidth="1"/>
    <col min="8" max="8" width="13.99609375" style="9" customWidth="1"/>
    <col min="9" max="9" width="15.77734375" style="9" customWidth="1"/>
    <col min="10" max="10" width="15.88671875" style="9" customWidth="1"/>
    <col min="11" max="11" width="16.3359375" style="9" customWidth="1"/>
    <col min="12" max="12" width="16.10546875" style="9" customWidth="1"/>
    <col min="13" max="13" width="16.5546875" style="9" customWidth="1"/>
    <col min="14" max="14" width="18.77734375" style="9" bestFit="1" customWidth="1"/>
    <col min="15" max="15" width="4.6640625" style="9" customWidth="1"/>
    <col min="16" max="16" width="9.6640625" style="9" customWidth="1"/>
    <col min="17" max="17" width="20.6640625" style="9" customWidth="1"/>
    <col min="18" max="16384" width="9.6640625" style="9" customWidth="1"/>
  </cols>
  <sheetData>
    <row r="1" spans="1:25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 t="s">
        <v>141</v>
      </c>
      <c r="O1" s="1"/>
      <c r="P1" s="1"/>
      <c r="Q1" s="1"/>
      <c r="R1" s="1"/>
      <c r="S1" s="1"/>
      <c r="T1" s="1"/>
      <c r="U1" s="1"/>
      <c r="V1" s="1"/>
      <c r="W1" s="3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>
      <c r="A2" s="10" t="s">
        <v>129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.75">
      <c r="A3" s="10" t="s">
        <v>130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.75">
      <c r="A4" s="10" t="s">
        <v>147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.75">
      <c r="A5" s="10" t="s">
        <v>140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5.75">
      <c r="A6" s="10" t="s">
        <v>179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.75">
      <c r="A7" s="11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8" customFormat="1" ht="15.75">
      <c r="A8" s="13"/>
      <c r="B8" s="17" t="s">
        <v>180</v>
      </c>
      <c r="C8" s="17" t="s">
        <v>181</v>
      </c>
      <c r="D8" s="17" t="s">
        <v>182</v>
      </c>
      <c r="E8" s="17" t="s">
        <v>183</v>
      </c>
      <c r="F8" s="17" t="s">
        <v>156</v>
      </c>
      <c r="G8" s="17" t="s">
        <v>184</v>
      </c>
      <c r="H8" s="17" t="s">
        <v>185</v>
      </c>
      <c r="I8" s="17" t="str">
        <f>E8</f>
        <v>JAN-MAR 11</v>
      </c>
      <c r="J8" s="17" t="str">
        <f>F8</f>
        <v>JAN-MAR 10</v>
      </c>
      <c r="K8" s="14" t="s">
        <v>186</v>
      </c>
      <c r="L8" s="14" t="s">
        <v>157</v>
      </c>
      <c r="M8" s="14" t="str">
        <f>K8</f>
        <v>CUMULATIVE 11</v>
      </c>
      <c r="N8" s="14" t="str">
        <f>L8</f>
        <v>CUMULATIVE 10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5.75">
      <c r="A9" s="7"/>
      <c r="B9" s="7"/>
      <c r="C9" s="7"/>
      <c r="D9" s="7"/>
      <c r="E9" s="31" t="s">
        <v>136</v>
      </c>
      <c r="F9" s="31" t="s">
        <v>136</v>
      </c>
      <c r="G9" s="7"/>
      <c r="H9" s="7"/>
      <c r="I9" s="31" t="s">
        <v>139</v>
      </c>
      <c r="J9" s="31" t="s">
        <v>139</v>
      </c>
      <c r="K9" s="31" t="s">
        <v>136</v>
      </c>
      <c r="L9" s="31" t="s">
        <v>136</v>
      </c>
      <c r="M9" s="31" t="s">
        <v>139</v>
      </c>
      <c r="N9" s="31" t="s">
        <v>139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.75">
      <c r="A11" s="7" t="s">
        <v>0</v>
      </c>
      <c r="B11" s="1" t="s">
        <v>123</v>
      </c>
      <c r="C11" s="1" t="s">
        <v>123</v>
      </c>
      <c r="D11" s="1" t="s">
        <v>123</v>
      </c>
      <c r="E11" s="1" t="s">
        <v>123</v>
      </c>
      <c r="F11" s="1" t="s">
        <v>123</v>
      </c>
      <c r="G11" s="1" t="s">
        <v>123</v>
      </c>
      <c r="H11" s="1" t="s">
        <v>123</v>
      </c>
      <c r="I11" s="1" t="s">
        <v>123</v>
      </c>
      <c r="J11" s="1" t="s">
        <v>123</v>
      </c>
      <c r="K11" s="1" t="s">
        <v>123</v>
      </c>
      <c r="L11" s="1" t="s">
        <v>123</v>
      </c>
      <c r="M11" s="1" t="s">
        <v>123</v>
      </c>
      <c r="N11" s="1" t="s">
        <v>123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5">
      <c r="A12" s="1" t="s">
        <v>1</v>
      </c>
      <c r="B12" s="1">
        <f>1ST_500!K12</f>
        <v>0</v>
      </c>
      <c r="C12" s="1">
        <f>1ST_500!Z12</f>
        <v>0</v>
      </c>
      <c r="D12" s="1">
        <f>1ST_500!AO12</f>
        <v>117.85</v>
      </c>
      <c r="E12" s="1">
        <f aca="true" t="shared" si="0" ref="E12:E60">B12+C12+D12</f>
        <v>117.85</v>
      </c>
      <c r="F12" s="1">
        <f>1ST_500!L12+1ST_500!AA12+1ST_500!AP12</f>
        <v>815.25</v>
      </c>
      <c r="G12" s="1">
        <f>1ST_500!E12</f>
        <v>0</v>
      </c>
      <c r="H12" s="1">
        <f>1ST_500!AH12</f>
        <v>0</v>
      </c>
      <c r="I12" s="1">
        <f aca="true" t="shared" si="1" ref="I12:I60">B12+C12+D12+G12-H12</f>
        <v>117.85</v>
      </c>
      <c r="J12" s="1">
        <f>1ST_500!G12+1ST_500!V12+1ST_500!AK12</f>
        <v>815.25</v>
      </c>
      <c r="K12" s="1">
        <f aca="true" t="shared" si="2" ref="K12:K60">E12</f>
        <v>117.85</v>
      </c>
      <c r="L12" s="1">
        <f aca="true" t="shared" si="3" ref="L12:L60">F12</f>
        <v>815.25</v>
      </c>
      <c r="M12" s="1">
        <f aca="true" t="shared" si="4" ref="M12:M60">I12</f>
        <v>117.85</v>
      </c>
      <c r="N12" s="1">
        <f aca="true" t="shared" si="5" ref="N12:N60">J12</f>
        <v>815.25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5">
      <c r="A13" s="1" t="s">
        <v>2</v>
      </c>
      <c r="B13" s="1">
        <f>1ST_500!K13</f>
        <v>697063.01</v>
      </c>
      <c r="C13" s="1">
        <f>1ST_500!Z13</f>
        <v>560170.31</v>
      </c>
      <c r="D13" s="1">
        <f>1ST_500!AO13</f>
        <v>730542.3400000001</v>
      </c>
      <c r="E13" s="1">
        <f t="shared" si="0"/>
        <v>1987775.6600000001</v>
      </c>
      <c r="F13" s="1">
        <f>1ST_500!L13+1ST_500!AA13+1ST_500!AP13</f>
        <v>1982479.57</v>
      </c>
      <c r="G13" s="1">
        <f>1ST_500!E13</f>
        <v>357229.02</v>
      </c>
      <c r="H13" s="1">
        <f>1ST_500!AH13</f>
        <v>292268.9</v>
      </c>
      <c r="I13" s="1">
        <f t="shared" si="1"/>
        <v>2052735.7800000003</v>
      </c>
      <c r="J13" s="1">
        <f>1ST_500!G13+1ST_500!V13+1ST_500!AK13</f>
        <v>2017620.6900000002</v>
      </c>
      <c r="K13" s="1">
        <f t="shared" si="2"/>
        <v>1987775.6600000001</v>
      </c>
      <c r="L13" s="1">
        <f t="shared" si="3"/>
        <v>1982479.57</v>
      </c>
      <c r="M13" s="1">
        <f t="shared" si="4"/>
        <v>2052735.7800000003</v>
      </c>
      <c r="N13" s="1">
        <f t="shared" si="5"/>
        <v>2017620.6900000002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5">
      <c r="A14" s="1" t="s">
        <v>3</v>
      </c>
      <c r="B14" s="1">
        <f>1ST_500!K14</f>
        <v>0</v>
      </c>
      <c r="C14" s="1">
        <f>1ST_500!Z14</f>
        <v>0</v>
      </c>
      <c r="D14" s="1">
        <f>1ST_500!AO14</f>
        <v>413.75</v>
      </c>
      <c r="E14" s="1">
        <f t="shared" si="0"/>
        <v>413.75</v>
      </c>
      <c r="F14" s="1">
        <f>1ST_500!L14+1ST_500!AA14+1ST_500!AP14</f>
        <v>2027.93</v>
      </c>
      <c r="G14" s="1">
        <f>1ST_500!E14</f>
        <v>0</v>
      </c>
      <c r="H14" s="1">
        <f>1ST_500!AH14</f>
        <v>0</v>
      </c>
      <c r="I14" s="1">
        <f t="shared" si="1"/>
        <v>413.75</v>
      </c>
      <c r="J14" s="1">
        <f>1ST_500!G14+1ST_500!V14+1ST_500!AK14</f>
        <v>2027.93</v>
      </c>
      <c r="K14" s="1">
        <f t="shared" si="2"/>
        <v>413.75</v>
      </c>
      <c r="L14" s="1">
        <f t="shared" si="3"/>
        <v>2027.93</v>
      </c>
      <c r="M14" s="1">
        <f t="shared" si="4"/>
        <v>413.75</v>
      </c>
      <c r="N14" s="1">
        <f t="shared" si="5"/>
        <v>2027.93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">
      <c r="A15" s="1" t="s">
        <v>4</v>
      </c>
      <c r="B15" s="1">
        <f>1ST_500!K15</f>
        <v>0</v>
      </c>
      <c r="C15" s="1">
        <f>1ST_500!Z15</f>
        <v>0</v>
      </c>
      <c r="D15" s="1">
        <f>1ST_500!AO15</f>
        <v>0</v>
      </c>
      <c r="E15" s="1">
        <f t="shared" si="0"/>
        <v>0</v>
      </c>
      <c r="F15" s="1">
        <f>1ST_500!L15+1ST_500!AA15+1ST_500!AP15</f>
        <v>0</v>
      </c>
      <c r="G15" s="1">
        <f>1ST_500!E15</f>
        <v>0</v>
      </c>
      <c r="H15" s="1">
        <f>1ST_500!AH15</f>
        <v>0</v>
      </c>
      <c r="I15" s="1">
        <f t="shared" si="1"/>
        <v>0</v>
      </c>
      <c r="J15" s="1">
        <f>1ST_500!G15+1ST_500!V15+1ST_500!AK15</f>
        <v>0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f t="shared" si="5"/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5">
      <c r="A16" s="1" t="s">
        <v>5</v>
      </c>
      <c r="B16" s="1">
        <f>1ST_500!K16</f>
        <v>0</v>
      </c>
      <c r="C16" s="1">
        <f>1ST_500!Z16</f>
        <v>0</v>
      </c>
      <c r="D16" s="1">
        <f>1ST_500!AO16</f>
        <v>1395.74</v>
      </c>
      <c r="E16" s="1">
        <f t="shared" si="0"/>
        <v>1395.74</v>
      </c>
      <c r="F16" s="1">
        <f>1ST_500!L16+1ST_500!AA16+1ST_500!AP16</f>
        <v>6802.04</v>
      </c>
      <c r="G16" s="1">
        <f>1ST_500!E16</f>
        <v>0</v>
      </c>
      <c r="H16" s="1">
        <f>1ST_500!AH16</f>
        <v>0</v>
      </c>
      <c r="I16" s="1">
        <f t="shared" si="1"/>
        <v>1395.74</v>
      </c>
      <c r="J16" s="1">
        <f>1ST_500!G16+1ST_500!V16+1ST_500!AK16</f>
        <v>6802.04</v>
      </c>
      <c r="K16" s="1">
        <f t="shared" si="2"/>
        <v>1395.74</v>
      </c>
      <c r="L16" s="1">
        <f t="shared" si="3"/>
        <v>6802.04</v>
      </c>
      <c r="M16" s="1">
        <f t="shared" si="4"/>
        <v>1395.74</v>
      </c>
      <c r="N16" s="1">
        <f t="shared" si="5"/>
        <v>6802.04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5">
      <c r="A17" s="1" t="s">
        <v>6</v>
      </c>
      <c r="B17" s="1">
        <f>1ST_500!K17</f>
        <v>191645.40000000002</v>
      </c>
      <c r="C17" s="1">
        <f>1ST_500!Z17</f>
        <v>149527.04</v>
      </c>
      <c r="D17" s="1">
        <f>1ST_500!AO17</f>
        <v>275999.7</v>
      </c>
      <c r="E17" s="1">
        <f t="shared" si="0"/>
        <v>617172.1400000001</v>
      </c>
      <c r="F17" s="1">
        <f>1ST_500!L17+1ST_500!AA17+1ST_500!AP17</f>
        <v>565035.41</v>
      </c>
      <c r="G17" s="1">
        <f>1ST_500!E17</f>
        <v>92446.92000000001</v>
      </c>
      <c r="H17" s="1">
        <f>1ST_500!AH17</f>
        <v>84009.79</v>
      </c>
      <c r="I17" s="1">
        <f t="shared" si="1"/>
        <v>625609.2700000001</v>
      </c>
      <c r="J17" s="1">
        <f>1ST_500!G17+1ST_500!V17+1ST_500!AK17</f>
        <v>567660.3300000001</v>
      </c>
      <c r="K17" s="1">
        <f t="shared" si="2"/>
        <v>617172.1400000001</v>
      </c>
      <c r="L17" s="1">
        <f t="shared" si="3"/>
        <v>565035.41</v>
      </c>
      <c r="M17" s="1">
        <f t="shared" si="4"/>
        <v>625609.2700000001</v>
      </c>
      <c r="N17" s="1">
        <f t="shared" si="5"/>
        <v>567660.3300000001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5">
      <c r="A18" s="1" t="s">
        <v>7</v>
      </c>
      <c r="B18" s="1">
        <f>1ST_500!K18</f>
        <v>0</v>
      </c>
      <c r="C18" s="1">
        <f>1ST_500!Z18</f>
        <v>0</v>
      </c>
      <c r="D18" s="1">
        <f>1ST_500!AO18</f>
        <v>145.62</v>
      </c>
      <c r="E18" s="1">
        <f t="shared" si="0"/>
        <v>145.62</v>
      </c>
      <c r="F18" s="1">
        <f>1ST_500!L18+1ST_500!AA18+1ST_500!AP18</f>
        <v>507.02</v>
      </c>
      <c r="G18" s="1">
        <f>1ST_500!E18</f>
        <v>0</v>
      </c>
      <c r="H18" s="1">
        <f>1ST_500!AH18</f>
        <v>0</v>
      </c>
      <c r="I18" s="1">
        <f t="shared" si="1"/>
        <v>145.62</v>
      </c>
      <c r="J18" s="1">
        <f>1ST_500!G18+1ST_500!V18+1ST_500!AK18</f>
        <v>507.02</v>
      </c>
      <c r="K18" s="1">
        <f t="shared" si="2"/>
        <v>145.62</v>
      </c>
      <c r="L18" s="1">
        <f t="shared" si="3"/>
        <v>507.02</v>
      </c>
      <c r="M18" s="1">
        <f t="shared" si="4"/>
        <v>145.62</v>
      </c>
      <c r="N18" s="1">
        <f t="shared" si="5"/>
        <v>507.02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">
      <c r="A19" s="1" t="s">
        <v>8</v>
      </c>
      <c r="B19" s="1">
        <f>1ST_500!K19</f>
        <v>0</v>
      </c>
      <c r="C19" s="1">
        <f>1ST_500!Z19</f>
        <v>0</v>
      </c>
      <c r="D19" s="1">
        <f>1ST_500!AO19</f>
        <v>1292.21</v>
      </c>
      <c r="E19" s="1">
        <f t="shared" si="0"/>
        <v>1292.21</v>
      </c>
      <c r="F19" s="1">
        <f>1ST_500!L19+1ST_500!AA19+1ST_500!AP19</f>
        <v>13615.78</v>
      </c>
      <c r="G19" s="1">
        <f>1ST_500!E19</f>
        <v>0</v>
      </c>
      <c r="H19" s="1">
        <f>1ST_500!AH19</f>
        <v>0</v>
      </c>
      <c r="I19" s="1">
        <f t="shared" si="1"/>
        <v>1292.21</v>
      </c>
      <c r="J19" s="1">
        <f>1ST_500!G19+1ST_500!V19+1ST_500!AK19</f>
        <v>13615.78</v>
      </c>
      <c r="K19" s="1">
        <f t="shared" si="2"/>
        <v>1292.21</v>
      </c>
      <c r="L19" s="1">
        <f t="shared" si="3"/>
        <v>13615.78</v>
      </c>
      <c r="M19" s="1">
        <f t="shared" si="4"/>
        <v>1292.21</v>
      </c>
      <c r="N19" s="1">
        <f t="shared" si="5"/>
        <v>13615.78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5">
      <c r="A20" s="1" t="s">
        <v>9</v>
      </c>
      <c r="B20" s="1">
        <f>1ST_500!K20</f>
        <v>0</v>
      </c>
      <c r="C20" s="1">
        <f>1ST_500!Z20</f>
        <v>0</v>
      </c>
      <c r="D20" s="1">
        <f>1ST_500!AO20</f>
        <v>0</v>
      </c>
      <c r="E20" s="1">
        <f t="shared" si="0"/>
        <v>0</v>
      </c>
      <c r="F20" s="1">
        <f>1ST_500!L20+1ST_500!AA20+1ST_500!AP20</f>
        <v>29601.88</v>
      </c>
      <c r="G20" s="1">
        <f>1ST_500!E20</f>
        <v>0</v>
      </c>
      <c r="H20" s="1">
        <f>1ST_500!AH20</f>
        <v>0</v>
      </c>
      <c r="I20" s="1">
        <f t="shared" si="1"/>
        <v>0</v>
      </c>
      <c r="J20" s="1">
        <f>1ST_500!G20+1ST_500!V20+1ST_500!AK20</f>
        <v>29601.88</v>
      </c>
      <c r="K20" s="1">
        <f t="shared" si="2"/>
        <v>0</v>
      </c>
      <c r="L20" s="1">
        <f t="shared" si="3"/>
        <v>29601.88</v>
      </c>
      <c r="M20" s="1">
        <f t="shared" si="4"/>
        <v>0</v>
      </c>
      <c r="N20" s="1">
        <f t="shared" si="5"/>
        <v>29601.88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5">
      <c r="A21" s="1" t="s">
        <v>10</v>
      </c>
      <c r="B21" s="1">
        <f>1ST_500!K21</f>
        <v>0</v>
      </c>
      <c r="C21" s="1">
        <f>1ST_500!Z21</f>
        <v>0</v>
      </c>
      <c r="D21" s="1">
        <f>1ST_500!AO21</f>
        <v>678.76</v>
      </c>
      <c r="E21" s="1">
        <f t="shared" si="0"/>
        <v>678.76</v>
      </c>
      <c r="F21" s="1">
        <f>1ST_500!L21+1ST_500!AA21+1ST_500!AP21</f>
        <v>5407.81</v>
      </c>
      <c r="G21" s="1">
        <f>1ST_500!E21</f>
        <v>0</v>
      </c>
      <c r="H21" s="1">
        <f>1ST_500!AH21</f>
        <v>0</v>
      </c>
      <c r="I21" s="1">
        <f t="shared" si="1"/>
        <v>678.76</v>
      </c>
      <c r="J21" s="1">
        <f>1ST_500!G21+1ST_500!V21+1ST_500!AK21</f>
        <v>5407.81</v>
      </c>
      <c r="K21" s="1">
        <f t="shared" si="2"/>
        <v>678.76</v>
      </c>
      <c r="L21" s="1">
        <f t="shared" si="3"/>
        <v>5407.81</v>
      </c>
      <c r="M21" s="1">
        <f t="shared" si="4"/>
        <v>678.76</v>
      </c>
      <c r="N21" s="1">
        <f t="shared" si="5"/>
        <v>5407.81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5">
      <c r="A22" s="1" t="s">
        <v>11</v>
      </c>
      <c r="B22" s="1">
        <f>1ST_500!K22</f>
        <v>0</v>
      </c>
      <c r="C22" s="1">
        <f>1ST_500!Z22</f>
        <v>0</v>
      </c>
      <c r="D22" s="1">
        <f>1ST_500!AO22</f>
        <v>0</v>
      </c>
      <c r="E22" s="1">
        <f t="shared" si="0"/>
        <v>0</v>
      </c>
      <c r="F22" s="1">
        <f>1ST_500!L22+1ST_500!AA22+1ST_500!AP22</f>
        <v>0</v>
      </c>
      <c r="G22" s="1">
        <f>1ST_500!E22</f>
        <v>0</v>
      </c>
      <c r="H22" s="1">
        <f>1ST_500!AH22</f>
        <v>0</v>
      </c>
      <c r="I22" s="1">
        <f t="shared" si="1"/>
        <v>0</v>
      </c>
      <c r="J22" s="1">
        <f>1ST_500!G22+1ST_500!V22+1ST_500!AK22</f>
        <v>0</v>
      </c>
      <c r="K22" s="1">
        <f t="shared" si="2"/>
        <v>0</v>
      </c>
      <c r="L22" s="1">
        <f t="shared" si="3"/>
        <v>0</v>
      </c>
      <c r="M22" s="1">
        <f t="shared" si="4"/>
        <v>0</v>
      </c>
      <c r="N22" s="1">
        <f t="shared" si="5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5">
      <c r="A23" s="1" t="s">
        <v>12</v>
      </c>
      <c r="B23" s="1">
        <f>1ST_500!K23</f>
        <v>212589.7</v>
      </c>
      <c r="C23" s="1">
        <f>1ST_500!Z23</f>
        <v>186384.84</v>
      </c>
      <c r="D23" s="1">
        <f>1ST_500!AO23</f>
        <v>213675.55000000002</v>
      </c>
      <c r="E23" s="1">
        <f t="shared" si="0"/>
        <v>612650.0900000001</v>
      </c>
      <c r="F23" s="1">
        <f>1ST_500!L23+1ST_500!AA23+1ST_500!AP23</f>
        <v>648602.93</v>
      </c>
      <c r="G23" s="1">
        <f>1ST_500!E23</f>
        <v>105467.62</v>
      </c>
      <c r="H23" s="1">
        <f>1ST_500!AH23</f>
        <v>92333.46</v>
      </c>
      <c r="I23" s="1">
        <f t="shared" si="1"/>
        <v>625784.2500000001</v>
      </c>
      <c r="J23" s="1">
        <f>1ST_500!G23+1ST_500!V23+1ST_500!AK23</f>
        <v>652833.6200000001</v>
      </c>
      <c r="K23" s="1">
        <f t="shared" si="2"/>
        <v>612650.0900000001</v>
      </c>
      <c r="L23" s="1">
        <f t="shared" si="3"/>
        <v>648602.93</v>
      </c>
      <c r="M23" s="1">
        <f t="shared" si="4"/>
        <v>625784.2500000001</v>
      </c>
      <c r="N23" s="1">
        <f t="shared" si="5"/>
        <v>652833.6200000001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5">
      <c r="A24" s="1" t="s">
        <v>13</v>
      </c>
      <c r="B24" s="1">
        <f>1ST_500!K24</f>
        <v>160970.03999999998</v>
      </c>
      <c r="C24" s="1">
        <f>1ST_500!Z24</f>
        <v>128174.32</v>
      </c>
      <c r="D24" s="1">
        <f>1ST_500!AO24</f>
        <v>272650.51</v>
      </c>
      <c r="E24" s="1">
        <f t="shared" si="0"/>
        <v>561794.87</v>
      </c>
      <c r="F24" s="1">
        <f>1ST_500!L24+1ST_500!AA24+1ST_500!AP24</f>
        <v>536632.1699999999</v>
      </c>
      <c r="G24" s="1">
        <f>1ST_500!E24</f>
        <v>80834.23</v>
      </c>
      <c r="H24" s="1">
        <f>1ST_500!AH24</f>
        <v>74252.87</v>
      </c>
      <c r="I24" s="1">
        <f t="shared" si="1"/>
        <v>568376.23</v>
      </c>
      <c r="J24" s="1">
        <f>1ST_500!G24+1ST_500!V24+1ST_500!AK24</f>
        <v>531151.53</v>
      </c>
      <c r="K24" s="1">
        <f t="shared" si="2"/>
        <v>561794.87</v>
      </c>
      <c r="L24" s="1">
        <f t="shared" si="3"/>
        <v>536632.1699999999</v>
      </c>
      <c r="M24" s="1">
        <f t="shared" si="4"/>
        <v>568376.23</v>
      </c>
      <c r="N24" s="1">
        <f t="shared" si="5"/>
        <v>531151.53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5">
      <c r="A25" s="1" t="s">
        <v>14</v>
      </c>
      <c r="B25" s="1">
        <f>1ST_500!K25</f>
        <v>214156.95</v>
      </c>
      <c r="C25" s="1">
        <f>1ST_500!Z25</f>
        <v>176178.79</v>
      </c>
      <c r="D25" s="1">
        <f>1ST_500!AO25</f>
        <v>230179.95</v>
      </c>
      <c r="E25" s="1">
        <f t="shared" si="0"/>
        <v>620515.69</v>
      </c>
      <c r="F25" s="1">
        <f>1ST_500!L25+1ST_500!AA25+1ST_500!AP25</f>
        <v>599980.55</v>
      </c>
      <c r="G25" s="1">
        <f>1ST_500!E25</f>
        <v>110227.32</v>
      </c>
      <c r="H25" s="1">
        <f>1ST_500!AH25</f>
        <v>93024.72</v>
      </c>
      <c r="I25" s="1">
        <f t="shared" si="1"/>
        <v>637718.29</v>
      </c>
      <c r="J25" s="1">
        <f>1ST_500!G25+1ST_500!V25+1ST_500!AK25</f>
        <v>609343.1700000002</v>
      </c>
      <c r="K25" s="1">
        <f t="shared" si="2"/>
        <v>620515.69</v>
      </c>
      <c r="L25" s="1">
        <f t="shared" si="3"/>
        <v>599980.55</v>
      </c>
      <c r="M25" s="1">
        <f t="shared" si="4"/>
        <v>637718.29</v>
      </c>
      <c r="N25" s="1">
        <f t="shared" si="5"/>
        <v>609343.1700000002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5">
      <c r="A26" s="1" t="s">
        <v>15</v>
      </c>
      <c r="B26" s="1">
        <f>1ST_500!K26</f>
        <v>775118.0499999999</v>
      </c>
      <c r="C26" s="1">
        <f>1ST_500!Z26</f>
        <v>626202.1900000001</v>
      </c>
      <c r="D26" s="1">
        <f>1ST_500!AO26</f>
        <v>951587.8</v>
      </c>
      <c r="E26" s="1">
        <f t="shared" si="0"/>
        <v>2352908.04</v>
      </c>
      <c r="F26" s="1">
        <f>1ST_500!L26+1ST_500!AA26+1ST_500!AP26</f>
        <v>2382691.91</v>
      </c>
      <c r="G26" s="1">
        <f>1ST_500!E26</f>
        <v>390852.05</v>
      </c>
      <c r="H26" s="1">
        <f>1ST_500!AH26</f>
        <v>351843.04</v>
      </c>
      <c r="I26" s="1">
        <f t="shared" si="1"/>
        <v>2391917.05</v>
      </c>
      <c r="J26" s="1">
        <f>1ST_500!G26+1ST_500!V26+1ST_500!AK26</f>
        <v>2384869.21</v>
      </c>
      <c r="K26" s="1">
        <f t="shared" si="2"/>
        <v>2352908.04</v>
      </c>
      <c r="L26" s="1">
        <f t="shared" si="3"/>
        <v>2382691.91</v>
      </c>
      <c r="M26" s="1">
        <f t="shared" si="4"/>
        <v>2391917.05</v>
      </c>
      <c r="N26" s="1">
        <f t="shared" si="5"/>
        <v>2384869.21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5">
      <c r="A27" s="1" t="s">
        <v>16</v>
      </c>
      <c r="B27" s="1">
        <f>1ST_500!K27</f>
        <v>228587.08</v>
      </c>
      <c r="C27" s="1">
        <f>1ST_500!Z27</f>
        <v>186487.33</v>
      </c>
      <c r="D27" s="1">
        <f>1ST_500!AO27</f>
        <v>321069.29</v>
      </c>
      <c r="E27" s="1">
        <f t="shared" si="0"/>
        <v>736143.7</v>
      </c>
      <c r="F27" s="1">
        <f>1ST_500!L27+1ST_500!AA27+1ST_500!AP27</f>
        <v>779459.54</v>
      </c>
      <c r="G27" s="1">
        <f>1ST_500!E27</f>
        <v>118437.93000000001</v>
      </c>
      <c r="H27" s="1">
        <f>1ST_500!AH27</f>
        <v>108502.07</v>
      </c>
      <c r="I27" s="1">
        <f t="shared" si="1"/>
        <v>746079.56</v>
      </c>
      <c r="J27" s="1">
        <f>1ST_500!G27+1ST_500!V27+1ST_500!AK27</f>
        <v>780879.02</v>
      </c>
      <c r="K27" s="1">
        <f t="shared" si="2"/>
        <v>736143.7</v>
      </c>
      <c r="L27" s="1">
        <f t="shared" si="3"/>
        <v>779459.54</v>
      </c>
      <c r="M27" s="1">
        <f t="shared" si="4"/>
        <v>746079.56</v>
      </c>
      <c r="N27" s="1">
        <f t="shared" si="5"/>
        <v>780879.02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5">
      <c r="A28" s="1" t="s">
        <v>17</v>
      </c>
      <c r="B28" s="1">
        <f>1ST_500!K28</f>
        <v>0</v>
      </c>
      <c r="C28" s="1">
        <f>1ST_500!Z28</f>
        <v>0</v>
      </c>
      <c r="D28" s="1">
        <f>1ST_500!AO28</f>
        <v>0</v>
      </c>
      <c r="E28" s="1">
        <f t="shared" si="0"/>
        <v>0</v>
      </c>
      <c r="F28" s="1">
        <f>1ST_500!L28+1ST_500!AA28+1ST_500!AP28</f>
        <v>0</v>
      </c>
      <c r="G28" s="1">
        <f>1ST_500!E28</f>
        <v>0</v>
      </c>
      <c r="H28" s="1">
        <f>1ST_500!AH28</f>
        <v>0</v>
      </c>
      <c r="I28" s="1">
        <f t="shared" si="1"/>
        <v>0</v>
      </c>
      <c r="J28" s="1">
        <f>1ST_500!G28+1ST_500!V28+1ST_500!AK28</f>
        <v>0</v>
      </c>
      <c r="K28" s="1">
        <f t="shared" si="2"/>
        <v>0</v>
      </c>
      <c r="L28" s="1">
        <f t="shared" si="3"/>
        <v>0</v>
      </c>
      <c r="M28" s="1">
        <f t="shared" si="4"/>
        <v>0</v>
      </c>
      <c r="N28" s="1">
        <f t="shared" si="5"/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5">
      <c r="A29" s="1" t="s">
        <v>18</v>
      </c>
      <c r="B29" s="1">
        <f>1ST_500!K29</f>
        <v>176294.34</v>
      </c>
      <c r="C29" s="1">
        <f>1ST_500!Z29</f>
        <v>141574.53</v>
      </c>
      <c r="D29" s="1">
        <f>1ST_500!AO29</f>
        <v>373151.71</v>
      </c>
      <c r="E29" s="1">
        <f t="shared" si="0"/>
        <v>691020.5800000001</v>
      </c>
      <c r="F29" s="1">
        <f>1ST_500!L29+1ST_500!AA29+1ST_500!AP29</f>
        <v>521201.47000000003</v>
      </c>
      <c r="G29" s="1">
        <f>1ST_500!E29</f>
        <v>89982.89</v>
      </c>
      <c r="H29" s="1">
        <f>1ST_500!AH29</f>
        <v>84290.01</v>
      </c>
      <c r="I29" s="1">
        <f t="shared" si="1"/>
        <v>696713.4600000001</v>
      </c>
      <c r="J29" s="1">
        <f>1ST_500!G29+1ST_500!V29+1ST_500!AK29</f>
        <v>500377.94</v>
      </c>
      <c r="K29" s="1">
        <f t="shared" si="2"/>
        <v>691020.5800000001</v>
      </c>
      <c r="L29" s="1">
        <f t="shared" si="3"/>
        <v>521201.47000000003</v>
      </c>
      <c r="M29" s="1">
        <f t="shared" si="4"/>
        <v>696713.4600000001</v>
      </c>
      <c r="N29" s="1">
        <f t="shared" si="5"/>
        <v>500377.94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5">
      <c r="A30" s="1" t="s">
        <v>19</v>
      </c>
      <c r="B30" s="1">
        <f>1ST_500!K30</f>
        <v>54907.29</v>
      </c>
      <c r="C30" s="1">
        <f>1ST_500!Z30</f>
        <v>47183.270000000004</v>
      </c>
      <c r="D30" s="1">
        <f>1ST_500!AO30</f>
        <v>251176.94</v>
      </c>
      <c r="E30" s="1">
        <f t="shared" si="0"/>
        <v>353267.5</v>
      </c>
      <c r="F30" s="1">
        <f>1ST_500!L30+1ST_500!AA30+1ST_500!AP30</f>
        <v>284280.78</v>
      </c>
      <c r="G30" s="1">
        <f>1ST_500!E30</f>
        <v>27870.45</v>
      </c>
      <c r="H30" s="1">
        <f>1ST_500!AH30</f>
        <v>26744.81</v>
      </c>
      <c r="I30" s="1">
        <f t="shared" si="1"/>
        <v>354393.14</v>
      </c>
      <c r="J30" s="1">
        <f>1ST_500!G30+1ST_500!V30+1ST_500!AK30</f>
        <v>277459.04000000004</v>
      </c>
      <c r="K30" s="1">
        <f t="shared" si="2"/>
        <v>353267.5</v>
      </c>
      <c r="L30" s="1">
        <f t="shared" si="3"/>
        <v>284280.78</v>
      </c>
      <c r="M30" s="1">
        <f t="shared" si="4"/>
        <v>354393.14</v>
      </c>
      <c r="N30" s="1">
        <f t="shared" si="5"/>
        <v>277459.04000000004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">
      <c r="A31" s="1" t="s">
        <v>20</v>
      </c>
      <c r="B31" s="1">
        <f>1ST_500!K31</f>
        <v>0</v>
      </c>
      <c r="C31" s="1">
        <f>1ST_500!Z31</f>
        <v>0</v>
      </c>
      <c r="D31" s="1">
        <f>1ST_500!AO31</f>
        <v>90.2</v>
      </c>
      <c r="E31" s="1">
        <f t="shared" si="0"/>
        <v>90.2</v>
      </c>
      <c r="F31" s="1">
        <f>1ST_500!L31+1ST_500!AA31+1ST_500!AP31</f>
        <v>0</v>
      </c>
      <c r="G31" s="1">
        <f>1ST_500!E31</f>
        <v>0</v>
      </c>
      <c r="H31" s="1">
        <f>1ST_500!AH31</f>
        <v>0</v>
      </c>
      <c r="I31" s="1">
        <f t="shared" si="1"/>
        <v>90.2</v>
      </c>
      <c r="J31" s="1">
        <f>1ST_500!G31+1ST_500!V31+1ST_500!AK31</f>
        <v>0</v>
      </c>
      <c r="K31" s="1">
        <f t="shared" si="2"/>
        <v>90.2</v>
      </c>
      <c r="L31" s="1">
        <f t="shared" si="3"/>
        <v>0</v>
      </c>
      <c r="M31" s="1">
        <f t="shared" si="4"/>
        <v>90.2</v>
      </c>
      <c r="N31" s="1">
        <f t="shared" si="5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">
      <c r="A32" s="1" t="s">
        <v>21</v>
      </c>
      <c r="B32" s="1">
        <f>1ST_500!K32</f>
        <v>1532962.14</v>
      </c>
      <c r="C32" s="1">
        <f>1ST_500!Z32</f>
        <v>1258150.1500000001</v>
      </c>
      <c r="D32" s="1">
        <f>1ST_500!AO32</f>
        <v>1224516.27</v>
      </c>
      <c r="E32" s="1">
        <f t="shared" si="0"/>
        <v>4015628.56</v>
      </c>
      <c r="F32" s="1">
        <f>1ST_500!L32+1ST_500!AA32+1ST_500!AP32</f>
        <v>4257487</v>
      </c>
      <c r="G32" s="1">
        <f>1ST_500!E32</f>
        <v>754969.73</v>
      </c>
      <c r="H32" s="1">
        <f>1ST_500!AH32</f>
        <v>580284.52</v>
      </c>
      <c r="I32" s="1">
        <f t="shared" si="1"/>
        <v>4190313.77</v>
      </c>
      <c r="J32" s="1">
        <f>1ST_500!G32+1ST_500!V32+1ST_500!AK32</f>
        <v>4311042.58</v>
      </c>
      <c r="K32" s="1">
        <f t="shared" si="2"/>
        <v>4015628.56</v>
      </c>
      <c r="L32" s="1">
        <f t="shared" si="3"/>
        <v>4257487</v>
      </c>
      <c r="M32" s="1">
        <f t="shared" si="4"/>
        <v>4190313.77</v>
      </c>
      <c r="N32" s="1">
        <f t="shared" si="5"/>
        <v>4311042.58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">
      <c r="A33" s="1" t="s">
        <v>22</v>
      </c>
      <c r="B33" s="1">
        <f>1ST_500!K33</f>
        <v>480668615.03</v>
      </c>
      <c r="C33" s="1">
        <f>1ST_500!Z33</f>
        <v>385200220.56000006</v>
      </c>
      <c r="D33" s="1">
        <f>1ST_500!AO33</f>
        <v>549973459.27</v>
      </c>
      <c r="E33" s="1">
        <f t="shared" si="0"/>
        <v>1415842294.8600001</v>
      </c>
      <c r="F33" s="1">
        <f>1ST_500!L33+1ST_500!AA33+1ST_500!AP33</f>
        <v>1314109207.1399999</v>
      </c>
      <c r="G33" s="1">
        <f>1ST_500!E33</f>
        <v>232674201.95999998</v>
      </c>
      <c r="H33" s="1">
        <f>1ST_500!AH33</f>
        <v>194879606.58</v>
      </c>
      <c r="I33" s="1">
        <f t="shared" si="1"/>
        <v>1453636890.2400002</v>
      </c>
      <c r="J33" s="1">
        <f>1ST_500!G33+1ST_500!V33+1ST_500!AK33</f>
        <v>1338121100.83</v>
      </c>
      <c r="K33" s="1">
        <f t="shared" si="2"/>
        <v>1415842294.8600001</v>
      </c>
      <c r="L33" s="1">
        <f t="shared" si="3"/>
        <v>1314109207.1399999</v>
      </c>
      <c r="M33" s="1">
        <f t="shared" si="4"/>
        <v>1453636890.2400002</v>
      </c>
      <c r="N33" s="1">
        <f t="shared" si="5"/>
        <v>1338121100.83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5">
      <c r="A34" s="1" t="s">
        <v>23</v>
      </c>
      <c r="B34" s="1">
        <f>1ST_500!K34</f>
        <v>464935.97</v>
      </c>
      <c r="C34" s="1">
        <f>1ST_500!Z34</f>
        <v>362290.69000000006</v>
      </c>
      <c r="D34" s="1">
        <f>1ST_500!AO34</f>
        <v>446821.75</v>
      </c>
      <c r="E34" s="1">
        <f t="shared" si="0"/>
        <v>1274048.4100000001</v>
      </c>
      <c r="F34" s="1">
        <f>1ST_500!L34+1ST_500!AA34+1ST_500!AP34</f>
        <v>1271557.97</v>
      </c>
      <c r="G34" s="1">
        <f>1ST_500!E34</f>
        <v>227901.91000000003</v>
      </c>
      <c r="H34" s="1">
        <f>1ST_500!AH34</f>
        <v>208613.48</v>
      </c>
      <c r="I34" s="1">
        <f t="shared" si="1"/>
        <v>1293336.8400000003</v>
      </c>
      <c r="J34" s="1">
        <f>1ST_500!G34+1ST_500!V34+1ST_500!AK34</f>
        <v>1284794.51</v>
      </c>
      <c r="K34" s="1">
        <f t="shared" si="2"/>
        <v>1274048.4100000001</v>
      </c>
      <c r="L34" s="1">
        <f t="shared" si="3"/>
        <v>1271557.97</v>
      </c>
      <c r="M34" s="1">
        <f t="shared" si="4"/>
        <v>1293336.8400000003</v>
      </c>
      <c r="N34" s="1">
        <f t="shared" si="5"/>
        <v>1284794.51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5">
      <c r="A35" s="1" t="s">
        <v>24</v>
      </c>
      <c r="B35" s="1">
        <f>1ST_500!K35</f>
        <v>61971352.56</v>
      </c>
      <c r="C35" s="1">
        <f>1ST_500!Z35</f>
        <v>49996823.129999995</v>
      </c>
      <c r="D35" s="1">
        <f>1ST_500!AO35</f>
        <v>76062768.47</v>
      </c>
      <c r="E35" s="1">
        <f t="shared" si="0"/>
        <v>188030944.16</v>
      </c>
      <c r="F35" s="1">
        <f>1ST_500!L35+1ST_500!AA35+1ST_500!AP35</f>
        <v>179105363.84</v>
      </c>
      <c r="G35" s="1">
        <f>1ST_500!E35</f>
        <v>30071989.47</v>
      </c>
      <c r="H35" s="1">
        <f>1ST_500!AH35</f>
        <v>25851121.02</v>
      </c>
      <c r="I35" s="1">
        <f t="shared" si="1"/>
        <v>192251812.60999998</v>
      </c>
      <c r="J35" s="1">
        <f>1ST_500!G35+1ST_500!V35+1ST_500!AK35</f>
        <v>180943858.57</v>
      </c>
      <c r="K35" s="1">
        <f t="shared" si="2"/>
        <v>188030944.16</v>
      </c>
      <c r="L35" s="1">
        <f t="shared" si="3"/>
        <v>179105363.84</v>
      </c>
      <c r="M35" s="1">
        <f t="shared" si="4"/>
        <v>192251812.60999998</v>
      </c>
      <c r="N35" s="1">
        <f t="shared" si="5"/>
        <v>180943858.57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5">
      <c r="A36" s="25" t="s">
        <v>152</v>
      </c>
      <c r="B36" s="1">
        <f>1ST_500!K36</f>
        <v>34755.02</v>
      </c>
      <c r="C36" s="1">
        <f>1ST_500!Z36</f>
        <v>18087.54</v>
      </c>
      <c r="D36" s="1">
        <f>1ST_500!AO36</f>
        <v>7538523.49</v>
      </c>
      <c r="E36" s="1">
        <f>B36+C36+D36</f>
        <v>7591366.05</v>
      </c>
      <c r="F36" s="1">
        <f>1ST_500!L36+1ST_500!AA36+1ST_500!AP36</f>
        <v>6831250.01</v>
      </c>
      <c r="G36" s="1">
        <f>1ST_500!E36</f>
        <v>0</v>
      </c>
      <c r="H36" s="1">
        <f>1ST_500!AH36</f>
        <v>0</v>
      </c>
      <c r="I36" s="1">
        <f>B36+C36+D36+G36-H36</f>
        <v>7591366.05</v>
      </c>
      <c r="J36" s="1">
        <f>1ST_500!G36+1ST_500!V36+1ST_500!AK36</f>
        <v>6831250.01</v>
      </c>
      <c r="K36" s="1">
        <f>E36</f>
        <v>7591366.05</v>
      </c>
      <c r="L36" s="1">
        <f>F36</f>
        <v>6831250.01</v>
      </c>
      <c r="M36" s="1">
        <f>I36</f>
        <v>7591366.05</v>
      </c>
      <c r="N36" s="1">
        <f>J36</f>
        <v>6831250.01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>
        <v>0</v>
      </c>
      <c r="AL36" s="1"/>
      <c r="AM36" s="1"/>
      <c r="AN36" s="1"/>
      <c r="AO36" s="1"/>
      <c r="AP36" s="1">
        <v>0</v>
      </c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5">
      <c r="A37" s="1" t="s">
        <v>25</v>
      </c>
      <c r="B37" s="1">
        <f>1ST_500!K37</f>
        <v>0</v>
      </c>
      <c r="C37" s="1">
        <f>1ST_500!Z37</f>
        <v>0</v>
      </c>
      <c r="D37" s="1">
        <f>1ST_500!AO37</f>
        <v>0</v>
      </c>
      <c r="E37" s="1">
        <f t="shared" si="0"/>
        <v>0</v>
      </c>
      <c r="F37" s="1">
        <f>1ST_500!L37+1ST_500!AA37+1ST_500!AP37</f>
        <v>0</v>
      </c>
      <c r="G37" s="1">
        <f>1ST_500!E37</f>
        <v>0</v>
      </c>
      <c r="H37" s="1">
        <f>1ST_500!AH37</f>
        <v>0</v>
      </c>
      <c r="I37" s="1">
        <f t="shared" si="1"/>
        <v>0</v>
      </c>
      <c r="J37" s="1">
        <f>1ST_500!G37+1ST_500!V37+1ST_500!AK37</f>
        <v>0</v>
      </c>
      <c r="K37" s="1">
        <f t="shared" si="2"/>
        <v>0</v>
      </c>
      <c r="L37" s="1">
        <f t="shared" si="3"/>
        <v>0</v>
      </c>
      <c r="M37" s="1">
        <f t="shared" si="4"/>
        <v>0</v>
      </c>
      <c r="N37" s="1">
        <f t="shared" si="5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5">
      <c r="A38" s="1" t="s">
        <v>26</v>
      </c>
      <c r="B38" s="1">
        <f>1ST_500!K38</f>
        <v>114258.24</v>
      </c>
      <c r="C38" s="1">
        <f>1ST_500!Z38</f>
        <v>98424.7</v>
      </c>
      <c r="D38" s="1">
        <f>1ST_500!AO38</f>
        <v>105164.66</v>
      </c>
      <c r="E38" s="1">
        <f t="shared" si="0"/>
        <v>317847.6</v>
      </c>
      <c r="F38" s="1">
        <f>1ST_500!L38+1ST_500!AA38+1ST_500!AP38</f>
        <v>297972.51</v>
      </c>
      <c r="G38" s="1">
        <f>1ST_500!E38</f>
        <v>62438.689999999995</v>
      </c>
      <c r="H38" s="1">
        <f>1ST_500!AH38</f>
        <v>45111.4</v>
      </c>
      <c r="I38" s="1">
        <f t="shared" si="1"/>
        <v>335174.88999999996</v>
      </c>
      <c r="J38" s="1">
        <f>1ST_500!G38+1ST_500!V38+1ST_500!AK38</f>
        <v>315552.29000000004</v>
      </c>
      <c r="K38" s="1">
        <f t="shared" si="2"/>
        <v>317847.6</v>
      </c>
      <c r="L38" s="1">
        <f t="shared" si="3"/>
        <v>297972.51</v>
      </c>
      <c r="M38" s="1">
        <f t="shared" si="4"/>
        <v>335174.88999999996</v>
      </c>
      <c r="N38" s="1">
        <f t="shared" si="5"/>
        <v>315552.29000000004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5">
      <c r="A39" s="1" t="s">
        <v>27</v>
      </c>
      <c r="B39" s="1">
        <f>1ST_500!K39</f>
        <v>1950211.9499999997</v>
      </c>
      <c r="C39" s="1">
        <f>1ST_500!Z39</f>
        <v>1566465.6300000001</v>
      </c>
      <c r="D39" s="1">
        <f>1ST_500!AO39</f>
        <v>2177351.24</v>
      </c>
      <c r="E39" s="1">
        <f t="shared" si="0"/>
        <v>5694028.82</v>
      </c>
      <c r="F39" s="1">
        <f>1ST_500!L39+1ST_500!AA39+1ST_500!AP39</f>
        <v>5618601.59</v>
      </c>
      <c r="G39" s="1">
        <f>1ST_500!E39</f>
        <v>937352.9</v>
      </c>
      <c r="H39" s="1">
        <f>1ST_500!AH39</f>
        <v>843451.57</v>
      </c>
      <c r="I39" s="1">
        <f t="shared" si="1"/>
        <v>5787930.15</v>
      </c>
      <c r="J39" s="1">
        <f>1ST_500!G39+1ST_500!V39+1ST_500!AK39</f>
        <v>5642127.47</v>
      </c>
      <c r="K39" s="1">
        <f t="shared" si="2"/>
        <v>5694028.82</v>
      </c>
      <c r="L39" s="1">
        <f t="shared" si="3"/>
        <v>5618601.59</v>
      </c>
      <c r="M39" s="1">
        <f t="shared" si="4"/>
        <v>5787930.15</v>
      </c>
      <c r="N39" s="1">
        <f t="shared" si="5"/>
        <v>5642127.47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5">
      <c r="A40" s="1" t="s">
        <v>28</v>
      </c>
      <c r="B40" s="1">
        <f>1ST_500!K40</f>
        <v>0</v>
      </c>
      <c r="C40" s="1">
        <f>1ST_500!Z40</f>
        <v>0</v>
      </c>
      <c r="D40" s="1">
        <f>1ST_500!AO40</f>
        <v>0</v>
      </c>
      <c r="E40" s="1">
        <f t="shared" si="0"/>
        <v>0</v>
      </c>
      <c r="F40" s="1">
        <f>1ST_500!L40+1ST_500!AA40+1ST_500!AP40</f>
        <v>0</v>
      </c>
      <c r="G40" s="1">
        <f>1ST_500!E40</f>
        <v>0</v>
      </c>
      <c r="H40" s="1">
        <f>1ST_500!AH40</f>
        <v>0</v>
      </c>
      <c r="I40" s="1">
        <f t="shared" si="1"/>
        <v>0</v>
      </c>
      <c r="J40" s="1">
        <f>1ST_500!G40+1ST_500!V40+1ST_500!AK40</f>
        <v>0</v>
      </c>
      <c r="K40" s="1">
        <f t="shared" si="2"/>
        <v>0</v>
      </c>
      <c r="L40" s="1">
        <f t="shared" si="3"/>
        <v>0</v>
      </c>
      <c r="M40" s="1">
        <f t="shared" si="4"/>
        <v>0</v>
      </c>
      <c r="N40" s="1">
        <f t="shared" si="5"/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5">
      <c r="A41" s="1" t="s">
        <v>29</v>
      </c>
      <c r="B41" s="1">
        <f>1ST_500!K41</f>
        <v>110585.87999999999</v>
      </c>
      <c r="C41" s="1">
        <f>1ST_500!Z41</f>
        <v>85420.05</v>
      </c>
      <c r="D41" s="1">
        <f>1ST_500!AO41</f>
        <v>169643.33000000002</v>
      </c>
      <c r="E41" s="1">
        <f t="shared" si="0"/>
        <v>365649.26</v>
      </c>
      <c r="F41" s="1">
        <f>1ST_500!L41+1ST_500!AA41+1ST_500!AP41</f>
        <v>317469.1</v>
      </c>
      <c r="G41" s="1">
        <f>1ST_500!E41</f>
        <v>52134.94</v>
      </c>
      <c r="H41" s="1">
        <f>1ST_500!AH41</f>
        <v>44035.48</v>
      </c>
      <c r="I41" s="1">
        <f t="shared" si="1"/>
        <v>373748.72000000003</v>
      </c>
      <c r="J41" s="1">
        <f>1ST_500!G41+1ST_500!V41+1ST_500!AK41</f>
        <v>332177.99</v>
      </c>
      <c r="K41" s="1">
        <f t="shared" si="2"/>
        <v>365649.26</v>
      </c>
      <c r="L41" s="1">
        <f t="shared" si="3"/>
        <v>317469.1</v>
      </c>
      <c r="M41" s="1">
        <f t="shared" si="4"/>
        <v>373748.72000000003</v>
      </c>
      <c r="N41" s="1">
        <f t="shared" si="5"/>
        <v>332177.99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5">
      <c r="A42" s="1" t="s">
        <v>30</v>
      </c>
      <c r="B42" s="1">
        <f>1ST_500!K42</f>
        <v>0</v>
      </c>
      <c r="C42" s="1">
        <f>1ST_500!Z42</f>
        <v>0</v>
      </c>
      <c r="D42" s="1">
        <f>1ST_500!AO42</f>
        <v>308.96</v>
      </c>
      <c r="E42" s="1">
        <f t="shared" si="0"/>
        <v>308.96</v>
      </c>
      <c r="F42" s="1">
        <f>1ST_500!L42+1ST_500!AA42+1ST_500!AP42</f>
        <v>3214.03</v>
      </c>
      <c r="G42" s="1">
        <f>1ST_500!E42</f>
        <v>0</v>
      </c>
      <c r="H42" s="1">
        <f>1ST_500!AH42</f>
        <v>0</v>
      </c>
      <c r="I42" s="1">
        <f t="shared" si="1"/>
        <v>308.96</v>
      </c>
      <c r="J42" s="1">
        <f>1ST_500!G42+1ST_500!V42+1ST_500!AK42</f>
        <v>3214.03</v>
      </c>
      <c r="K42" s="1">
        <f t="shared" si="2"/>
        <v>308.96</v>
      </c>
      <c r="L42" s="1">
        <f t="shared" si="3"/>
        <v>3214.03</v>
      </c>
      <c r="M42" s="1">
        <f t="shared" si="4"/>
        <v>308.96</v>
      </c>
      <c r="N42" s="1">
        <f t="shared" si="5"/>
        <v>3214.03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5">
      <c r="A43" s="1" t="s">
        <v>31</v>
      </c>
      <c r="B43" s="1">
        <f>1ST_500!K43</f>
        <v>358463.82</v>
      </c>
      <c r="C43" s="1">
        <f>1ST_500!Z43</f>
        <v>289545.27</v>
      </c>
      <c r="D43" s="1">
        <f>1ST_500!AO43</f>
        <v>398474.86</v>
      </c>
      <c r="E43" s="1">
        <f t="shared" si="0"/>
        <v>1046483.9500000001</v>
      </c>
      <c r="F43" s="1">
        <f>1ST_500!L43+1ST_500!AA43+1ST_500!AP43</f>
        <v>996264.9199999999</v>
      </c>
      <c r="G43" s="1">
        <f>1ST_500!E43</f>
        <v>180235.15000000002</v>
      </c>
      <c r="H43" s="1">
        <f>1ST_500!AH43</f>
        <v>145731.79</v>
      </c>
      <c r="I43" s="1">
        <f t="shared" si="1"/>
        <v>1080987.31</v>
      </c>
      <c r="J43" s="1">
        <f>1ST_500!G43+1ST_500!V43+1ST_500!AK43</f>
        <v>1021900.6699999999</v>
      </c>
      <c r="K43" s="1">
        <f t="shared" si="2"/>
        <v>1046483.9500000001</v>
      </c>
      <c r="L43" s="1">
        <f t="shared" si="3"/>
        <v>996264.9199999999</v>
      </c>
      <c r="M43" s="1">
        <f t="shared" si="4"/>
        <v>1080987.31</v>
      </c>
      <c r="N43" s="1">
        <f t="shared" si="5"/>
        <v>1021900.6699999999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5">
      <c r="A44" s="1" t="s">
        <v>32</v>
      </c>
      <c r="B44" s="1">
        <f>1ST_500!K44</f>
        <v>361043.01999999996</v>
      </c>
      <c r="C44" s="1">
        <f>1ST_500!Z44</f>
        <v>290655.48000000004</v>
      </c>
      <c r="D44" s="1">
        <f>1ST_500!AO44</f>
        <v>340628.19</v>
      </c>
      <c r="E44" s="1">
        <f t="shared" si="0"/>
        <v>992326.69</v>
      </c>
      <c r="F44" s="1">
        <f>1ST_500!L44+1ST_500!AA44+1ST_500!AP44</f>
        <v>1028827.64</v>
      </c>
      <c r="G44" s="1">
        <f>1ST_500!E44</f>
        <v>183113.93000000002</v>
      </c>
      <c r="H44" s="1">
        <f>1ST_500!AH44</f>
        <v>160966.65</v>
      </c>
      <c r="I44" s="1">
        <f t="shared" si="1"/>
        <v>1014473.9699999999</v>
      </c>
      <c r="J44" s="1">
        <f>1ST_500!G44+1ST_500!V44+1ST_500!AK44</f>
        <v>1034405.9900000001</v>
      </c>
      <c r="K44" s="1">
        <f t="shared" si="2"/>
        <v>992326.69</v>
      </c>
      <c r="L44" s="1">
        <f t="shared" si="3"/>
        <v>1028827.64</v>
      </c>
      <c r="M44" s="1">
        <f t="shared" si="4"/>
        <v>1014473.9699999999</v>
      </c>
      <c r="N44" s="1">
        <f t="shared" si="5"/>
        <v>1034405.9900000001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">
      <c r="A45" s="1" t="s">
        <v>33</v>
      </c>
      <c r="B45" s="1">
        <f>1ST_500!K45</f>
        <v>0</v>
      </c>
      <c r="C45" s="1">
        <f>1ST_500!Z45</f>
        <v>0</v>
      </c>
      <c r="D45" s="1">
        <f>1ST_500!AO45</f>
        <v>0</v>
      </c>
      <c r="E45" s="1">
        <f t="shared" si="0"/>
        <v>0</v>
      </c>
      <c r="F45" s="1">
        <f>1ST_500!L45+1ST_500!AA45+1ST_500!AP45</f>
        <v>0</v>
      </c>
      <c r="G45" s="1">
        <f>1ST_500!E45</f>
        <v>0</v>
      </c>
      <c r="H45" s="1">
        <f>1ST_500!AH45</f>
        <v>0</v>
      </c>
      <c r="I45" s="1">
        <f t="shared" si="1"/>
        <v>0</v>
      </c>
      <c r="J45" s="1">
        <f>1ST_500!G45+1ST_500!V45+1ST_500!AK45</f>
        <v>0</v>
      </c>
      <c r="K45" s="1">
        <f t="shared" si="2"/>
        <v>0</v>
      </c>
      <c r="L45" s="1">
        <f t="shared" si="3"/>
        <v>0</v>
      </c>
      <c r="M45" s="1">
        <f t="shared" si="4"/>
        <v>0</v>
      </c>
      <c r="N45" s="1">
        <f t="shared" si="5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5">
      <c r="A46" s="1" t="s">
        <v>34</v>
      </c>
      <c r="B46" s="1">
        <f>1ST_500!K46</f>
        <v>928209.57</v>
      </c>
      <c r="C46" s="1">
        <f>1ST_500!Z46</f>
        <v>728764.13</v>
      </c>
      <c r="D46" s="1">
        <f>1ST_500!AO46</f>
        <v>1186118.8900000001</v>
      </c>
      <c r="E46" s="1">
        <f t="shared" si="0"/>
        <v>2843092.59</v>
      </c>
      <c r="F46" s="1">
        <f>1ST_500!L46+1ST_500!AA46+1ST_500!AP46</f>
        <v>2634110.65</v>
      </c>
      <c r="G46" s="1">
        <f>1ST_500!E46</f>
        <v>456373.80999999994</v>
      </c>
      <c r="H46" s="1">
        <f>1ST_500!AH46</f>
        <v>422972.8</v>
      </c>
      <c r="I46" s="1">
        <f t="shared" si="1"/>
        <v>2876493.6</v>
      </c>
      <c r="J46" s="1">
        <f>1ST_500!G46+1ST_500!V46+1ST_500!AK46</f>
        <v>2607889.67</v>
      </c>
      <c r="K46" s="1">
        <f t="shared" si="2"/>
        <v>2843092.59</v>
      </c>
      <c r="L46" s="1">
        <f t="shared" si="3"/>
        <v>2634110.65</v>
      </c>
      <c r="M46" s="1">
        <f t="shared" si="4"/>
        <v>2876493.6</v>
      </c>
      <c r="N46" s="1">
        <f t="shared" si="5"/>
        <v>2607889.67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5">
      <c r="A47" s="1" t="s">
        <v>35</v>
      </c>
      <c r="B47" s="1">
        <f>1ST_500!K47</f>
        <v>0</v>
      </c>
      <c r="C47" s="1">
        <f>1ST_500!Z47</f>
        <v>0</v>
      </c>
      <c r="D47" s="1">
        <f>1ST_500!AO47</f>
        <v>0</v>
      </c>
      <c r="E47" s="1">
        <f t="shared" si="0"/>
        <v>0</v>
      </c>
      <c r="F47" s="1">
        <f>1ST_500!L47+1ST_500!AA47+1ST_500!AP47</f>
        <v>148.07</v>
      </c>
      <c r="G47" s="1">
        <f>1ST_500!E47</f>
        <v>0</v>
      </c>
      <c r="H47" s="1">
        <f>1ST_500!AH47</f>
        <v>0</v>
      </c>
      <c r="I47" s="1">
        <f t="shared" si="1"/>
        <v>0</v>
      </c>
      <c r="J47" s="1">
        <f>1ST_500!G47+1ST_500!V47+1ST_500!AK47</f>
        <v>148.07</v>
      </c>
      <c r="K47" s="1">
        <f t="shared" si="2"/>
        <v>0</v>
      </c>
      <c r="L47" s="1">
        <f t="shared" si="3"/>
        <v>148.07</v>
      </c>
      <c r="M47" s="1">
        <f t="shared" si="4"/>
        <v>0</v>
      </c>
      <c r="N47" s="1">
        <f t="shared" si="5"/>
        <v>148.07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">
      <c r="A48" s="1" t="s">
        <v>36</v>
      </c>
      <c r="B48" s="1">
        <f>1ST_500!K48</f>
        <v>54729.490000000005</v>
      </c>
      <c r="C48" s="1">
        <f>1ST_500!Z48</f>
        <v>44106.909999999996</v>
      </c>
      <c r="D48" s="1">
        <f>1ST_500!AO48</f>
        <v>45302.97</v>
      </c>
      <c r="E48" s="1">
        <f t="shared" si="0"/>
        <v>144139.37</v>
      </c>
      <c r="F48" s="1">
        <f>1ST_500!L48+1ST_500!AA48+1ST_500!AP48</f>
        <v>159330.76</v>
      </c>
      <c r="G48" s="1">
        <f>1ST_500!E48</f>
        <v>28093.469999999998</v>
      </c>
      <c r="H48" s="1">
        <f>1ST_500!AH48</f>
        <v>20596.21</v>
      </c>
      <c r="I48" s="1">
        <f t="shared" si="1"/>
        <v>151636.63</v>
      </c>
      <c r="J48" s="1">
        <f>1ST_500!G48+1ST_500!V48+1ST_500!AK48</f>
        <v>165557.21</v>
      </c>
      <c r="K48" s="1">
        <f t="shared" si="2"/>
        <v>144139.37</v>
      </c>
      <c r="L48" s="1">
        <f t="shared" si="3"/>
        <v>159330.76</v>
      </c>
      <c r="M48" s="1">
        <f t="shared" si="4"/>
        <v>151636.63</v>
      </c>
      <c r="N48" s="1">
        <f t="shared" si="5"/>
        <v>165557.21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">
      <c r="A49" s="1" t="s">
        <v>37</v>
      </c>
      <c r="B49" s="1">
        <f>1ST_500!K49</f>
        <v>0</v>
      </c>
      <c r="C49" s="1">
        <f>1ST_500!Z49</f>
        <v>0</v>
      </c>
      <c r="D49" s="1">
        <f>1ST_500!AO49</f>
        <v>0</v>
      </c>
      <c r="E49" s="1">
        <f t="shared" si="0"/>
        <v>0</v>
      </c>
      <c r="F49" s="1">
        <f>1ST_500!L49+1ST_500!AA49+1ST_500!AP49</f>
        <v>0</v>
      </c>
      <c r="G49" s="1">
        <f>1ST_500!E49</f>
        <v>0</v>
      </c>
      <c r="H49" s="1">
        <f>1ST_500!AH49</f>
        <v>0</v>
      </c>
      <c r="I49" s="1">
        <f t="shared" si="1"/>
        <v>0</v>
      </c>
      <c r="J49" s="1">
        <f>1ST_500!G49+1ST_500!V49+1ST_500!AK49</f>
        <v>0</v>
      </c>
      <c r="K49" s="1">
        <f t="shared" si="2"/>
        <v>0</v>
      </c>
      <c r="L49" s="1">
        <f t="shared" si="3"/>
        <v>0</v>
      </c>
      <c r="M49" s="1">
        <f t="shared" si="4"/>
        <v>0</v>
      </c>
      <c r="N49" s="1">
        <f t="shared" si="5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">
      <c r="A50" s="1" t="s">
        <v>38</v>
      </c>
      <c r="B50" s="1">
        <f>1ST_500!K50</f>
        <v>529499.46</v>
      </c>
      <c r="C50" s="1">
        <f>1ST_500!Z50</f>
        <v>425736.09</v>
      </c>
      <c r="D50" s="1">
        <f>1ST_500!AO50</f>
        <v>591338.21</v>
      </c>
      <c r="E50" s="1">
        <f t="shared" si="0"/>
        <v>1546573.76</v>
      </c>
      <c r="F50" s="1">
        <f>1ST_500!L50+1ST_500!AA50+1ST_500!AP50</f>
        <v>1648819.17</v>
      </c>
      <c r="G50" s="1">
        <f>1ST_500!E50</f>
        <v>267795.37</v>
      </c>
      <c r="H50" s="1">
        <f>1ST_500!AH50</f>
        <v>234987.07</v>
      </c>
      <c r="I50" s="1">
        <f t="shared" si="1"/>
        <v>1579382.0599999998</v>
      </c>
      <c r="J50" s="1">
        <f>1ST_500!G50+1ST_500!V50+1ST_500!AK50</f>
        <v>1662489.95</v>
      </c>
      <c r="K50" s="1">
        <f t="shared" si="2"/>
        <v>1546573.76</v>
      </c>
      <c r="L50" s="1">
        <f t="shared" si="3"/>
        <v>1648819.17</v>
      </c>
      <c r="M50" s="1">
        <f t="shared" si="4"/>
        <v>1579382.0599999998</v>
      </c>
      <c r="N50" s="1">
        <f t="shared" si="5"/>
        <v>1662489.95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5">
      <c r="A51" s="1" t="s">
        <v>39</v>
      </c>
      <c r="B51" s="1">
        <f>1ST_500!K51</f>
        <v>0</v>
      </c>
      <c r="C51" s="1">
        <f>1ST_500!Z51</f>
        <v>0</v>
      </c>
      <c r="D51" s="1">
        <f>1ST_500!AO51</f>
        <v>0</v>
      </c>
      <c r="E51" s="1">
        <f t="shared" si="0"/>
        <v>0</v>
      </c>
      <c r="F51" s="1">
        <f>1ST_500!L51+1ST_500!AA51+1ST_500!AP51</f>
        <v>0</v>
      </c>
      <c r="G51" s="1">
        <f>1ST_500!E51</f>
        <v>0</v>
      </c>
      <c r="H51" s="1">
        <f>1ST_500!AH51</f>
        <v>0</v>
      </c>
      <c r="I51" s="1">
        <f t="shared" si="1"/>
        <v>0</v>
      </c>
      <c r="J51" s="1">
        <f>1ST_500!G51+1ST_500!V51+1ST_500!AK51</f>
        <v>0</v>
      </c>
      <c r="K51" s="1">
        <f t="shared" si="2"/>
        <v>0</v>
      </c>
      <c r="L51" s="1">
        <f t="shared" si="3"/>
        <v>0</v>
      </c>
      <c r="M51" s="1">
        <f t="shared" si="4"/>
        <v>0</v>
      </c>
      <c r="N51" s="1">
        <f t="shared" si="5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5">
      <c r="A52" s="1" t="s">
        <v>40</v>
      </c>
      <c r="B52" s="1">
        <f>1ST_500!K52</f>
        <v>47709.34</v>
      </c>
      <c r="C52" s="1">
        <f>1ST_500!Z52</f>
        <v>37296.259999999995</v>
      </c>
      <c r="D52" s="1">
        <f>1ST_500!AO52</f>
        <v>68242.05</v>
      </c>
      <c r="E52" s="1">
        <f t="shared" si="0"/>
        <v>153247.65</v>
      </c>
      <c r="F52" s="1">
        <f>1ST_500!L52+1ST_500!AA52+1ST_500!AP52</f>
        <v>139186.41</v>
      </c>
      <c r="G52" s="1">
        <f>1ST_500!E52</f>
        <v>22127.5</v>
      </c>
      <c r="H52" s="1">
        <f>1ST_500!AH52</f>
        <v>18037.77</v>
      </c>
      <c r="I52" s="1">
        <f t="shared" si="1"/>
        <v>157337.38</v>
      </c>
      <c r="J52" s="1">
        <f>1ST_500!G52+1ST_500!V52+1ST_500!AK52</f>
        <v>141283.36</v>
      </c>
      <c r="K52" s="1">
        <f t="shared" si="2"/>
        <v>153247.65</v>
      </c>
      <c r="L52" s="1">
        <f t="shared" si="3"/>
        <v>139186.41</v>
      </c>
      <c r="M52" s="1">
        <f t="shared" si="4"/>
        <v>157337.38</v>
      </c>
      <c r="N52" s="1">
        <f t="shared" si="5"/>
        <v>141283.36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5">
      <c r="A53" s="1" t="s">
        <v>41</v>
      </c>
      <c r="B53" s="1">
        <f>1ST_500!K53</f>
        <v>631410.83</v>
      </c>
      <c r="C53" s="1">
        <f>1ST_500!Z53</f>
        <v>503559.26999999996</v>
      </c>
      <c r="D53" s="1">
        <f>1ST_500!AO53</f>
        <v>859956.8800000001</v>
      </c>
      <c r="E53" s="1">
        <f t="shared" si="0"/>
        <v>1994926.98</v>
      </c>
      <c r="F53" s="1">
        <f>1ST_500!L53+1ST_500!AA53+1ST_500!AP53</f>
        <v>1842640.23</v>
      </c>
      <c r="G53" s="1">
        <f>1ST_500!E53</f>
        <v>305470.26</v>
      </c>
      <c r="H53" s="1">
        <f>1ST_500!AH53</f>
        <v>294349.79</v>
      </c>
      <c r="I53" s="1">
        <f t="shared" si="1"/>
        <v>2006047.4500000002</v>
      </c>
      <c r="J53" s="1">
        <f>1ST_500!G53+1ST_500!V53+1ST_500!AK53</f>
        <v>1825318.65</v>
      </c>
      <c r="K53" s="1">
        <f t="shared" si="2"/>
        <v>1994926.98</v>
      </c>
      <c r="L53" s="1">
        <f t="shared" si="3"/>
        <v>1842640.23</v>
      </c>
      <c r="M53" s="1">
        <f t="shared" si="4"/>
        <v>2006047.4500000002</v>
      </c>
      <c r="N53" s="1">
        <f t="shared" si="5"/>
        <v>1825318.65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5">
      <c r="A54" s="1" t="s">
        <v>42</v>
      </c>
      <c r="B54" s="1">
        <f>1ST_500!K54</f>
        <v>0</v>
      </c>
      <c r="C54" s="1">
        <f>1ST_500!Z54</f>
        <v>0</v>
      </c>
      <c r="D54" s="1">
        <f>1ST_500!AO54</f>
        <v>345.57</v>
      </c>
      <c r="E54" s="1">
        <f t="shared" si="0"/>
        <v>345.57</v>
      </c>
      <c r="F54" s="1">
        <f>1ST_500!L54+1ST_500!AA54+1ST_500!AP54</f>
        <v>885.58</v>
      </c>
      <c r="G54" s="1">
        <f>1ST_500!E54</f>
        <v>0</v>
      </c>
      <c r="H54" s="1">
        <f>1ST_500!AH54</f>
        <v>0</v>
      </c>
      <c r="I54" s="1">
        <f t="shared" si="1"/>
        <v>345.57</v>
      </c>
      <c r="J54" s="1">
        <f>1ST_500!G54+1ST_500!V54+1ST_500!AK54</f>
        <v>885.58</v>
      </c>
      <c r="K54" s="1">
        <f t="shared" si="2"/>
        <v>345.57</v>
      </c>
      <c r="L54" s="1">
        <f t="shared" si="3"/>
        <v>885.58</v>
      </c>
      <c r="M54" s="1">
        <f t="shared" si="4"/>
        <v>345.57</v>
      </c>
      <c r="N54" s="1">
        <f t="shared" si="5"/>
        <v>885.58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5">
      <c r="A55" s="1" t="s">
        <v>43</v>
      </c>
      <c r="B55" s="1">
        <f>1ST_500!K55</f>
        <v>0</v>
      </c>
      <c r="C55" s="1">
        <f>1ST_500!Z55</f>
        <v>0</v>
      </c>
      <c r="D55" s="1">
        <f>1ST_500!AO55</f>
        <v>0</v>
      </c>
      <c r="E55" s="1">
        <f t="shared" si="0"/>
        <v>0</v>
      </c>
      <c r="F55" s="1">
        <f>1ST_500!L55+1ST_500!AA55+1ST_500!AP55</f>
        <v>0</v>
      </c>
      <c r="G55" s="1">
        <f>1ST_500!E55</f>
        <v>0</v>
      </c>
      <c r="H55" s="1">
        <f>1ST_500!AH55</f>
        <v>0</v>
      </c>
      <c r="I55" s="1">
        <f t="shared" si="1"/>
        <v>0</v>
      </c>
      <c r="J55" s="1">
        <f>1ST_500!G55+1ST_500!V55+1ST_500!AK55</f>
        <v>0</v>
      </c>
      <c r="K55" s="1">
        <f t="shared" si="2"/>
        <v>0</v>
      </c>
      <c r="L55" s="1">
        <f t="shared" si="3"/>
        <v>0</v>
      </c>
      <c r="M55" s="1">
        <f t="shared" si="4"/>
        <v>0</v>
      </c>
      <c r="N55" s="1">
        <f t="shared" si="5"/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5">
      <c r="A56" s="1" t="s">
        <v>44</v>
      </c>
      <c r="B56" s="1">
        <f>1ST_500!K56</f>
        <v>0</v>
      </c>
      <c r="C56" s="1">
        <f>1ST_500!Z56</f>
        <v>0</v>
      </c>
      <c r="D56" s="1">
        <f>1ST_500!AO56</f>
        <v>0</v>
      </c>
      <c r="E56" s="1">
        <f t="shared" si="0"/>
        <v>0</v>
      </c>
      <c r="F56" s="1">
        <f>1ST_500!L56+1ST_500!AA56+1ST_500!AP56</f>
        <v>0</v>
      </c>
      <c r="G56" s="1">
        <f>1ST_500!E56</f>
        <v>0</v>
      </c>
      <c r="H56" s="1">
        <f>1ST_500!AH56</f>
        <v>0</v>
      </c>
      <c r="I56" s="1">
        <f t="shared" si="1"/>
        <v>0</v>
      </c>
      <c r="J56" s="1">
        <f>1ST_500!G56+1ST_500!V56+1ST_500!AK56</f>
        <v>0</v>
      </c>
      <c r="K56" s="1">
        <f t="shared" si="2"/>
        <v>0</v>
      </c>
      <c r="L56" s="1">
        <f t="shared" si="3"/>
        <v>0</v>
      </c>
      <c r="M56" s="1">
        <f t="shared" si="4"/>
        <v>0</v>
      </c>
      <c r="N56" s="1">
        <f t="shared" si="5"/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5">
      <c r="A57" s="1" t="s">
        <v>45</v>
      </c>
      <c r="B57" s="1">
        <f>1ST_500!K57</f>
        <v>707801.6599999999</v>
      </c>
      <c r="C57" s="1">
        <f>1ST_500!Z57</f>
        <v>557133.07</v>
      </c>
      <c r="D57" s="1">
        <f>1ST_500!AO57</f>
        <v>927120.1000000001</v>
      </c>
      <c r="E57" s="1">
        <f t="shared" si="0"/>
        <v>2192054.83</v>
      </c>
      <c r="F57" s="1">
        <f>1ST_500!L57+1ST_500!AA57+1ST_500!AP57</f>
        <v>2153421.92</v>
      </c>
      <c r="G57" s="1">
        <f>1ST_500!E57</f>
        <v>350694.17000000004</v>
      </c>
      <c r="H57" s="1">
        <f>1ST_500!AH57</f>
        <v>318458.37</v>
      </c>
      <c r="I57" s="1">
        <f t="shared" si="1"/>
        <v>2224290.63</v>
      </c>
      <c r="J57" s="1">
        <f>1ST_500!G57+1ST_500!V57+1ST_500!AK57</f>
        <v>2148148.81</v>
      </c>
      <c r="K57" s="1">
        <f t="shared" si="2"/>
        <v>2192054.83</v>
      </c>
      <c r="L57" s="1">
        <f t="shared" si="3"/>
        <v>2153421.92</v>
      </c>
      <c r="M57" s="1">
        <f t="shared" si="4"/>
        <v>2224290.63</v>
      </c>
      <c r="N57" s="1">
        <f t="shared" si="5"/>
        <v>2148148.81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5">
      <c r="A58" s="1" t="s">
        <v>46</v>
      </c>
      <c r="B58" s="1">
        <f>1ST_500!K58</f>
        <v>4616262.96</v>
      </c>
      <c r="C58" s="1">
        <f>1ST_500!Z58</f>
        <v>3742020.63</v>
      </c>
      <c r="D58" s="1">
        <f>1ST_500!AO58</f>
        <v>4359067.11</v>
      </c>
      <c r="E58" s="1">
        <f t="shared" si="0"/>
        <v>12717350.7</v>
      </c>
      <c r="F58" s="1">
        <f>1ST_500!L58+1ST_500!AA58+1ST_500!AP58</f>
        <v>11196977.690000001</v>
      </c>
      <c r="G58" s="1">
        <f>1ST_500!E58</f>
        <v>2295294.33</v>
      </c>
      <c r="H58" s="1">
        <f>1ST_500!AH58</f>
        <v>1776595.39</v>
      </c>
      <c r="I58" s="1">
        <f t="shared" si="1"/>
        <v>13236049.639999999</v>
      </c>
      <c r="J58" s="1">
        <f>1ST_500!G58+1ST_500!V58+1ST_500!AK58</f>
        <v>11528354.74</v>
      </c>
      <c r="K58" s="1">
        <f t="shared" si="2"/>
        <v>12717350.7</v>
      </c>
      <c r="L58" s="1">
        <f t="shared" si="3"/>
        <v>11196977.690000001</v>
      </c>
      <c r="M58" s="1">
        <f t="shared" si="4"/>
        <v>13236049.639999999</v>
      </c>
      <c r="N58" s="1">
        <f t="shared" si="5"/>
        <v>11528354.74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5">
      <c r="A59" s="1" t="s">
        <v>47</v>
      </c>
      <c r="B59" s="1">
        <f>1ST_500!K59</f>
        <v>3348625.4899999998</v>
      </c>
      <c r="C59" s="1">
        <f>1ST_500!Z59</f>
        <v>2650652.88</v>
      </c>
      <c r="D59" s="1">
        <f>1ST_500!AO59</f>
        <v>3133147.23</v>
      </c>
      <c r="E59" s="1">
        <f t="shared" si="0"/>
        <v>9132425.6</v>
      </c>
      <c r="F59" s="1">
        <f>1ST_500!L59+1ST_500!AA59+1ST_500!AP59</f>
        <v>9302237.98</v>
      </c>
      <c r="G59" s="1">
        <f>1ST_500!E59</f>
        <v>1652018.2200000002</v>
      </c>
      <c r="H59" s="1">
        <f>1ST_500!AH59</f>
        <v>1354663.8</v>
      </c>
      <c r="I59" s="1">
        <f t="shared" si="1"/>
        <v>9429780.02</v>
      </c>
      <c r="J59" s="1">
        <f>1ST_500!G59+1ST_500!V59+1ST_500!AK59</f>
        <v>9498876.5</v>
      </c>
      <c r="K59" s="1">
        <f t="shared" si="2"/>
        <v>9132425.6</v>
      </c>
      <c r="L59" s="1">
        <f t="shared" si="3"/>
        <v>9302237.98</v>
      </c>
      <c r="M59" s="1">
        <f t="shared" si="4"/>
        <v>9429780.02</v>
      </c>
      <c r="N59" s="1">
        <f t="shared" si="5"/>
        <v>9498876.5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5">
      <c r="A60" s="1" t="s">
        <v>48</v>
      </c>
      <c r="B60" s="1">
        <f>1ST_500!K60</f>
        <v>2232411.41</v>
      </c>
      <c r="C60" s="1">
        <f>1ST_500!Z60</f>
        <v>1767099.9300000002</v>
      </c>
      <c r="D60" s="1">
        <f>1ST_500!AO60</f>
        <v>2088767.17</v>
      </c>
      <c r="E60" s="1">
        <f t="shared" si="0"/>
        <v>6088278.51</v>
      </c>
      <c r="F60" s="1">
        <f>1ST_500!L60+1ST_500!AA60+1ST_500!AP60</f>
        <v>6201383.15</v>
      </c>
      <c r="G60" s="1">
        <f>1ST_500!E60</f>
        <v>1101345.5</v>
      </c>
      <c r="H60" s="1">
        <f>1ST_500!AH60</f>
        <v>903109.17</v>
      </c>
      <c r="I60" s="1">
        <f t="shared" si="1"/>
        <v>6286514.84</v>
      </c>
      <c r="J60" s="1">
        <f>1ST_500!G60+1ST_500!V60+1ST_500!AK60</f>
        <v>6332475.530000001</v>
      </c>
      <c r="K60" s="1">
        <f t="shared" si="2"/>
        <v>6088278.51</v>
      </c>
      <c r="L60" s="1">
        <f t="shared" si="3"/>
        <v>6201383.15</v>
      </c>
      <c r="M60" s="1">
        <f t="shared" si="4"/>
        <v>6286514.84</v>
      </c>
      <c r="N60" s="1">
        <f t="shared" si="5"/>
        <v>6332475.530000001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5.75">
      <c r="A61" s="7" t="s">
        <v>49</v>
      </c>
      <c r="B61" s="28" t="s">
        <v>123</v>
      </c>
      <c r="C61" s="28" t="s">
        <v>123</v>
      </c>
      <c r="D61" s="28" t="s">
        <v>123</v>
      </c>
      <c r="E61" s="28" t="s">
        <v>123</v>
      </c>
      <c r="F61" s="28" t="s">
        <v>123</v>
      </c>
      <c r="G61" s="28" t="s">
        <v>123</v>
      </c>
      <c r="H61" s="28" t="s">
        <v>123</v>
      </c>
      <c r="I61" s="38" t="s">
        <v>123</v>
      </c>
      <c r="J61" s="28" t="s">
        <v>123</v>
      </c>
      <c r="K61" s="28" t="s">
        <v>123</v>
      </c>
      <c r="L61" s="28" t="s">
        <v>123</v>
      </c>
      <c r="M61" s="28" t="s">
        <v>123</v>
      </c>
      <c r="N61" s="28" t="s">
        <v>123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5">
      <c r="A62" s="1" t="s">
        <v>50</v>
      </c>
      <c r="B62" s="1">
        <f>1ST_500!K62</f>
        <v>19204477.53</v>
      </c>
      <c r="C62" s="1">
        <f>1ST_500!Z62</f>
        <v>15930610.05</v>
      </c>
      <c r="D62" s="1">
        <f>1ST_500!AO62</f>
        <v>20042199.83</v>
      </c>
      <c r="E62" s="1">
        <f aca="true" t="shared" si="6" ref="E62:E93">B62+C62+D62</f>
        <v>55177287.41</v>
      </c>
      <c r="F62" s="1">
        <f>1ST_500!L62+1ST_500!AA62+1ST_500!AP62</f>
        <v>54622404</v>
      </c>
      <c r="G62" s="1">
        <f>1ST_500!E62</f>
        <v>9442082.95</v>
      </c>
      <c r="H62" s="1">
        <f>1ST_500!AH62</f>
        <v>7993648.79</v>
      </c>
      <c r="I62" s="1">
        <f aca="true" t="shared" si="7" ref="I62:I93">B62+C62+D62+G62-H62</f>
        <v>56625721.57</v>
      </c>
      <c r="J62" s="1">
        <f>1ST_500!G62+1ST_500!V62+1ST_500!AK62</f>
        <v>55527034.89</v>
      </c>
      <c r="K62" s="1">
        <f aca="true" t="shared" si="8" ref="K62:K93">E62</f>
        <v>55177287.41</v>
      </c>
      <c r="L62" s="1">
        <f aca="true" t="shared" si="9" ref="L62:L93">F62</f>
        <v>54622404</v>
      </c>
      <c r="M62" s="1">
        <f aca="true" t="shared" si="10" ref="M62:M93">I62</f>
        <v>56625721.57</v>
      </c>
      <c r="N62" s="1">
        <f aca="true" t="shared" si="11" ref="N62:N93">J62</f>
        <v>55527034.89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5">
      <c r="A63" s="1" t="s">
        <v>51</v>
      </c>
      <c r="B63" s="1">
        <f>1ST_500!K63</f>
        <v>1384832.46</v>
      </c>
      <c r="C63" s="1">
        <f>1ST_500!Z63</f>
        <v>1121334.73</v>
      </c>
      <c r="D63" s="1">
        <f>1ST_500!AO63</f>
        <v>2017759.6600000001</v>
      </c>
      <c r="E63" s="1">
        <f t="shared" si="6"/>
        <v>4523926.85</v>
      </c>
      <c r="F63" s="1">
        <f>1ST_500!L63+1ST_500!AA63+1ST_500!AP63</f>
        <v>4078020.89</v>
      </c>
      <c r="G63" s="1">
        <f>1ST_500!E63</f>
        <v>685827.71</v>
      </c>
      <c r="H63" s="1">
        <f>1ST_500!AH63</f>
        <v>610297.82</v>
      </c>
      <c r="I63" s="1">
        <f t="shared" si="7"/>
        <v>4599456.739999999</v>
      </c>
      <c r="J63" s="1">
        <f>1ST_500!G63+1ST_500!V63+1ST_500!AK63</f>
        <v>4121206.3300000005</v>
      </c>
      <c r="K63" s="1">
        <f t="shared" si="8"/>
        <v>4523926.85</v>
      </c>
      <c r="L63" s="1">
        <f t="shared" si="9"/>
        <v>4078020.89</v>
      </c>
      <c r="M63" s="1">
        <f t="shared" si="10"/>
        <v>4599456.739999999</v>
      </c>
      <c r="N63" s="1">
        <f t="shared" si="11"/>
        <v>4121206.3300000005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">
      <c r="A64" s="1" t="s">
        <v>52</v>
      </c>
      <c r="B64" s="1">
        <f>1ST_500!K64</f>
        <v>8681194.96</v>
      </c>
      <c r="C64" s="1">
        <f>1ST_500!Z64</f>
        <v>7317585.5600000005</v>
      </c>
      <c r="D64" s="1">
        <f>1ST_500!AO64</f>
        <v>11985533.4</v>
      </c>
      <c r="E64" s="1">
        <f t="shared" si="6"/>
        <v>27984313.92</v>
      </c>
      <c r="F64" s="1">
        <f>1ST_500!L64+1ST_500!AA64+1ST_500!AP64</f>
        <v>25513169.299999997</v>
      </c>
      <c r="G64" s="1">
        <f>1ST_500!E64</f>
        <v>4316458.86</v>
      </c>
      <c r="H64" s="1">
        <f>1ST_500!AH64</f>
        <v>4037206.91</v>
      </c>
      <c r="I64" s="1">
        <f t="shared" si="7"/>
        <v>28263565.87</v>
      </c>
      <c r="J64" s="1">
        <f>1ST_500!G64+1ST_500!V64+1ST_500!AK64</f>
        <v>25854001.04</v>
      </c>
      <c r="K64" s="1">
        <f t="shared" si="8"/>
        <v>27984313.92</v>
      </c>
      <c r="L64" s="1">
        <f t="shared" si="9"/>
        <v>25513169.299999997</v>
      </c>
      <c r="M64" s="1">
        <f t="shared" si="10"/>
        <v>28263565.87</v>
      </c>
      <c r="N64" s="1">
        <f t="shared" si="11"/>
        <v>25854001.04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5">
      <c r="A65" s="1" t="s">
        <v>53</v>
      </c>
      <c r="B65" s="1">
        <f>1ST_500!K65</f>
        <v>2824489.0799999996</v>
      </c>
      <c r="C65" s="1">
        <f>1ST_500!Z65</f>
        <v>2329678.06</v>
      </c>
      <c r="D65" s="1">
        <f>1ST_500!AO65</f>
        <v>3131920.34</v>
      </c>
      <c r="E65" s="1">
        <f t="shared" si="6"/>
        <v>8286087.4799999995</v>
      </c>
      <c r="F65" s="1">
        <f>1ST_500!L65+1ST_500!AA65+1ST_500!AP65</f>
        <v>8174141.75</v>
      </c>
      <c r="G65" s="1">
        <f>1ST_500!E65</f>
        <v>1388528.58</v>
      </c>
      <c r="H65" s="1">
        <f>1ST_500!AH65</f>
        <v>1115204.55</v>
      </c>
      <c r="I65" s="1">
        <f t="shared" si="7"/>
        <v>8559411.509999998</v>
      </c>
      <c r="J65" s="1">
        <f>1ST_500!G65+1ST_500!V65+1ST_500!AK65</f>
        <v>8310729.03</v>
      </c>
      <c r="K65" s="1">
        <f t="shared" si="8"/>
        <v>8286087.4799999995</v>
      </c>
      <c r="L65" s="1">
        <f t="shared" si="9"/>
        <v>8174141.75</v>
      </c>
      <c r="M65" s="1">
        <f t="shared" si="10"/>
        <v>8559411.509999998</v>
      </c>
      <c r="N65" s="1">
        <f t="shared" si="11"/>
        <v>8310729.03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5">
      <c r="A66" s="1" t="s">
        <v>54</v>
      </c>
      <c r="B66" s="1">
        <f>1ST_500!K66</f>
        <v>2486472.22</v>
      </c>
      <c r="C66" s="1">
        <f>1ST_500!Z66</f>
        <v>2010817.8900000001</v>
      </c>
      <c r="D66" s="1">
        <f>1ST_500!AO66</f>
        <v>2960113.29</v>
      </c>
      <c r="E66" s="1">
        <f t="shared" si="6"/>
        <v>7457403.4</v>
      </c>
      <c r="F66" s="1">
        <f>1ST_500!L66+1ST_500!AA66+1ST_500!AP66</f>
        <v>7075515.0200000005</v>
      </c>
      <c r="G66" s="1">
        <f>1ST_500!E66</f>
        <v>1234517.58</v>
      </c>
      <c r="H66" s="1">
        <f>1ST_500!AH66</f>
        <v>1079411.87</v>
      </c>
      <c r="I66" s="1">
        <f t="shared" si="7"/>
        <v>7612509.11</v>
      </c>
      <c r="J66" s="1">
        <f>1ST_500!G66+1ST_500!V66+1ST_500!AK66</f>
        <v>7117107.3100000005</v>
      </c>
      <c r="K66" s="1">
        <f t="shared" si="8"/>
        <v>7457403.4</v>
      </c>
      <c r="L66" s="1">
        <f t="shared" si="9"/>
        <v>7075515.0200000005</v>
      </c>
      <c r="M66" s="1">
        <f t="shared" si="10"/>
        <v>7612509.11</v>
      </c>
      <c r="N66" s="1">
        <f t="shared" si="11"/>
        <v>7117107.3100000005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5">
      <c r="A67" s="1" t="s">
        <v>55</v>
      </c>
      <c r="B67" s="1">
        <f>1ST_500!K67</f>
        <v>3699063.2699999996</v>
      </c>
      <c r="C67" s="1">
        <f>1ST_500!Z67</f>
        <v>3048078.13</v>
      </c>
      <c r="D67" s="1">
        <f>1ST_500!AO67</f>
        <v>5155872.51</v>
      </c>
      <c r="E67" s="1">
        <f t="shared" si="6"/>
        <v>11903013.91</v>
      </c>
      <c r="F67" s="1">
        <f>1ST_500!L67+1ST_500!AA67+1ST_500!AP67</f>
        <v>12220479.4</v>
      </c>
      <c r="G67" s="1">
        <f>1ST_500!E67</f>
        <v>1766142.44</v>
      </c>
      <c r="H67" s="1">
        <f>1ST_500!AH67</f>
        <v>1610903.64</v>
      </c>
      <c r="I67" s="1">
        <f t="shared" si="7"/>
        <v>12058252.709999999</v>
      </c>
      <c r="J67" s="1">
        <f>1ST_500!G67+1ST_500!V67+1ST_500!AK67</f>
        <v>12275786.080000002</v>
      </c>
      <c r="K67" s="1">
        <f t="shared" si="8"/>
        <v>11903013.91</v>
      </c>
      <c r="L67" s="1">
        <f t="shared" si="9"/>
        <v>12220479.4</v>
      </c>
      <c r="M67" s="1">
        <f t="shared" si="10"/>
        <v>12058252.709999999</v>
      </c>
      <c r="N67" s="1">
        <f t="shared" si="11"/>
        <v>12275786.080000002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5">
      <c r="A68" s="1" t="s">
        <v>56</v>
      </c>
      <c r="B68" s="1">
        <f>1ST_500!K68</f>
        <v>4905658.8100000005</v>
      </c>
      <c r="C68" s="1">
        <f>1ST_500!Z68</f>
        <v>4024443.95</v>
      </c>
      <c r="D68" s="1">
        <f>1ST_500!AO68</f>
        <v>6238351.22</v>
      </c>
      <c r="E68" s="1">
        <f t="shared" si="6"/>
        <v>15168453.98</v>
      </c>
      <c r="F68" s="1">
        <f>1ST_500!L68+1ST_500!AA68+1ST_500!AP68</f>
        <v>15592265.7</v>
      </c>
      <c r="G68" s="1">
        <f>1ST_500!E68</f>
        <v>2410263.69</v>
      </c>
      <c r="H68" s="1">
        <f>1ST_500!AH68</f>
        <v>1910227.93</v>
      </c>
      <c r="I68" s="1">
        <f t="shared" si="7"/>
        <v>15668489.740000002</v>
      </c>
      <c r="J68" s="1">
        <f>1ST_500!G68+1ST_500!V68+1ST_500!AK68</f>
        <v>15853131.46</v>
      </c>
      <c r="K68" s="1">
        <f t="shared" si="8"/>
        <v>15168453.98</v>
      </c>
      <c r="L68" s="1">
        <f t="shared" si="9"/>
        <v>15592265.7</v>
      </c>
      <c r="M68" s="1">
        <f t="shared" si="10"/>
        <v>15668489.740000002</v>
      </c>
      <c r="N68" s="1">
        <f t="shared" si="11"/>
        <v>15853131.46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5">
      <c r="A69" s="1" t="s">
        <v>57</v>
      </c>
      <c r="B69" s="1">
        <f>1ST_500!K69</f>
        <v>1307802.13</v>
      </c>
      <c r="C69" s="1">
        <f>1ST_500!Z69</f>
        <v>1049649.63</v>
      </c>
      <c r="D69" s="1">
        <f>1ST_500!AO69</f>
        <v>2438469.26</v>
      </c>
      <c r="E69" s="1">
        <f t="shared" si="6"/>
        <v>4795921.02</v>
      </c>
      <c r="F69" s="1">
        <f>1ST_500!L69+1ST_500!AA69+1ST_500!AP69</f>
        <v>4220702.98</v>
      </c>
      <c r="G69" s="1">
        <f>1ST_500!E69</f>
        <v>637556.5900000001</v>
      </c>
      <c r="H69" s="1">
        <f>1ST_500!AH69</f>
        <v>628918.09</v>
      </c>
      <c r="I69" s="1">
        <f t="shared" si="7"/>
        <v>4804559.52</v>
      </c>
      <c r="J69" s="1">
        <f>1ST_500!G69+1ST_500!V69+1ST_500!AK69</f>
        <v>4215859.91</v>
      </c>
      <c r="K69" s="1">
        <f t="shared" si="8"/>
        <v>4795921.02</v>
      </c>
      <c r="L69" s="1">
        <f t="shared" si="9"/>
        <v>4220702.98</v>
      </c>
      <c r="M69" s="1">
        <f t="shared" si="10"/>
        <v>4804559.52</v>
      </c>
      <c r="N69" s="1">
        <f t="shared" si="11"/>
        <v>4215859.91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5">
      <c r="A70" s="1" t="s">
        <v>58</v>
      </c>
      <c r="B70" s="1">
        <f>1ST_500!K70</f>
        <v>3672418.25</v>
      </c>
      <c r="C70" s="1">
        <f>1ST_500!Z70</f>
        <v>2985650.3</v>
      </c>
      <c r="D70" s="1">
        <f>1ST_500!AO70</f>
        <v>5008643.02</v>
      </c>
      <c r="E70" s="1">
        <f t="shared" si="6"/>
        <v>11666711.57</v>
      </c>
      <c r="F70" s="1">
        <f>1ST_500!L70+1ST_500!AA70+1ST_500!AP70</f>
        <v>10880824.66</v>
      </c>
      <c r="G70" s="1">
        <f>1ST_500!E70</f>
        <v>1821007.4700000002</v>
      </c>
      <c r="H70" s="1">
        <f>1ST_500!AH70</f>
        <v>1630830.13</v>
      </c>
      <c r="I70" s="1">
        <f t="shared" si="7"/>
        <v>11856888.91</v>
      </c>
      <c r="J70" s="1">
        <f>1ST_500!G70+1ST_500!V70+1ST_500!AK70</f>
        <v>10902856.92</v>
      </c>
      <c r="K70" s="1">
        <f t="shared" si="8"/>
        <v>11666711.57</v>
      </c>
      <c r="L70" s="1">
        <f t="shared" si="9"/>
        <v>10880824.66</v>
      </c>
      <c r="M70" s="1">
        <f t="shared" si="10"/>
        <v>11856888.91</v>
      </c>
      <c r="N70" s="1">
        <f t="shared" si="11"/>
        <v>10902856.92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5">
      <c r="A71" s="1" t="s">
        <v>59</v>
      </c>
      <c r="B71" s="1">
        <f>1ST_500!K71</f>
        <v>2120769.1</v>
      </c>
      <c r="C71" s="1">
        <f>1ST_500!Z71</f>
        <v>1674086.45</v>
      </c>
      <c r="D71" s="1">
        <f>1ST_500!AO71</f>
        <v>3202716.8899999997</v>
      </c>
      <c r="E71" s="1">
        <f t="shared" si="6"/>
        <v>6997572.4399999995</v>
      </c>
      <c r="F71" s="1">
        <f>1ST_500!L71+1ST_500!AA71+1ST_500!AP71</f>
        <v>6893928.29</v>
      </c>
      <c r="G71" s="1">
        <f>1ST_500!E71</f>
        <v>1022044.38</v>
      </c>
      <c r="H71" s="1">
        <f>1ST_500!AH71</f>
        <v>1002202.75</v>
      </c>
      <c r="I71" s="1">
        <f t="shared" si="7"/>
        <v>7017414.069999999</v>
      </c>
      <c r="J71" s="1">
        <f>1ST_500!G71+1ST_500!V71+1ST_500!AK71</f>
        <v>6858499.88</v>
      </c>
      <c r="K71" s="1">
        <f t="shared" si="8"/>
        <v>6997572.4399999995</v>
      </c>
      <c r="L71" s="1">
        <f t="shared" si="9"/>
        <v>6893928.29</v>
      </c>
      <c r="M71" s="1">
        <f t="shared" si="10"/>
        <v>7017414.069999999</v>
      </c>
      <c r="N71" s="1">
        <f t="shared" si="11"/>
        <v>6858499.88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5">
      <c r="A72" s="1" t="s">
        <v>7</v>
      </c>
      <c r="B72" s="1">
        <f>1ST_500!K72</f>
        <v>1998102.4</v>
      </c>
      <c r="C72" s="1">
        <f>1ST_500!Z72</f>
        <v>1627149.38</v>
      </c>
      <c r="D72" s="1">
        <f>1ST_500!AO72</f>
        <v>2812302.07</v>
      </c>
      <c r="E72" s="1">
        <f t="shared" si="6"/>
        <v>6437553.85</v>
      </c>
      <c r="F72" s="1">
        <f>1ST_500!L72+1ST_500!AA72+1ST_500!AP72</f>
        <v>5872457.64</v>
      </c>
      <c r="G72" s="1">
        <f>1ST_500!E72</f>
        <v>998582.89</v>
      </c>
      <c r="H72" s="1">
        <f>1ST_500!AH72</f>
        <v>868560.07</v>
      </c>
      <c r="I72" s="1">
        <f t="shared" si="7"/>
        <v>6567576.669999999</v>
      </c>
      <c r="J72" s="1">
        <f>1ST_500!G72+1ST_500!V72+1ST_500!AK72</f>
        <v>5923094.36</v>
      </c>
      <c r="K72" s="1">
        <f t="shared" si="8"/>
        <v>6437553.85</v>
      </c>
      <c r="L72" s="1">
        <f t="shared" si="9"/>
        <v>5872457.64</v>
      </c>
      <c r="M72" s="1">
        <f t="shared" si="10"/>
        <v>6567576.669999999</v>
      </c>
      <c r="N72" s="1">
        <f t="shared" si="11"/>
        <v>5923094.36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5">
      <c r="A73" s="1" t="s">
        <v>60</v>
      </c>
      <c r="B73" s="1">
        <f>1ST_500!K73</f>
        <v>1257048.62</v>
      </c>
      <c r="C73" s="1">
        <f>1ST_500!Z73</f>
        <v>1012925.04</v>
      </c>
      <c r="D73" s="1">
        <f>1ST_500!AO73</f>
        <v>2065111.25</v>
      </c>
      <c r="E73" s="1">
        <f t="shared" si="6"/>
        <v>4335084.91</v>
      </c>
      <c r="F73" s="1">
        <f>1ST_500!L73+1ST_500!AA73+1ST_500!AP73</f>
        <v>4250170.359999999</v>
      </c>
      <c r="G73" s="1">
        <f>1ST_500!E73</f>
        <v>619015.5700000001</v>
      </c>
      <c r="H73" s="1">
        <f>1ST_500!AH73</f>
        <v>600460.83</v>
      </c>
      <c r="I73" s="1">
        <f t="shared" si="7"/>
        <v>4353639.65</v>
      </c>
      <c r="J73" s="1">
        <f>1ST_500!G73+1ST_500!V73+1ST_500!AK73</f>
        <v>4229134.18</v>
      </c>
      <c r="K73" s="1">
        <f t="shared" si="8"/>
        <v>4335084.91</v>
      </c>
      <c r="L73" s="1">
        <f t="shared" si="9"/>
        <v>4250170.359999999</v>
      </c>
      <c r="M73" s="1">
        <f t="shared" si="10"/>
        <v>4353639.65</v>
      </c>
      <c r="N73" s="1">
        <f t="shared" si="11"/>
        <v>4229134.18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5">
      <c r="A74" s="1" t="s">
        <v>61</v>
      </c>
      <c r="B74" s="1">
        <f>1ST_500!K74</f>
        <v>12144417.83</v>
      </c>
      <c r="C74" s="1">
        <f>1ST_500!Z74</f>
        <v>10124727.7</v>
      </c>
      <c r="D74" s="1">
        <f>1ST_500!AO74</f>
        <v>17685257.31</v>
      </c>
      <c r="E74" s="1">
        <f t="shared" si="6"/>
        <v>39954402.84</v>
      </c>
      <c r="F74" s="1">
        <f>1ST_500!L74+1ST_500!AA74+1ST_500!AP74</f>
        <v>33237422.43</v>
      </c>
      <c r="G74" s="1">
        <f>1ST_500!E74</f>
        <v>5891537.030000001</v>
      </c>
      <c r="H74" s="1">
        <f>1ST_500!AH74</f>
        <v>5647451.54</v>
      </c>
      <c r="I74" s="1">
        <f t="shared" si="7"/>
        <v>40198488.330000006</v>
      </c>
      <c r="J74" s="1">
        <f>1ST_500!G74+1ST_500!V74+1ST_500!AK74</f>
        <v>32952609.02</v>
      </c>
      <c r="K74" s="1">
        <f t="shared" si="8"/>
        <v>39954402.84</v>
      </c>
      <c r="L74" s="1">
        <f t="shared" si="9"/>
        <v>33237422.43</v>
      </c>
      <c r="M74" s="1">
        <f t="shared" si="10"/>
        <v>40198488.330000006</v>
      </c>
      <c r="N74" s="1">
        <f t="shared" si="11"/>
        <v>32952609.02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5">
      <c r="A75" s="1" t="s">
        <v>62</v>
      </c>
      <c r="B75" s="1">
        <f>1ST_500!K75</f>
        <v>55798330.92</v>
      </c>
      <c r="C75" s="1">
        <f>1ST_500!Z75</f>
        <v>45631945.13000001</v>
      </c>
      <c r="D75" s="1">
        <f>1ST_500!AO75</f>
        <v>61443134.36</v>
      </c>
      <c r="E75" s="1">
        <f t="shared" si="6"/>
        <v>162873410.41000003</v>
      </c>
      <c r="F75" s="1">
        <f>1ST_500!L75+1ST_500!AA75+1ST_500!AP75</f>
        <v>156141216.63</v>
      </c>
      <c r="G75" s="1">
        <f>1ST_500!E75</f>
        <v>27983068.859999996</v>
      </c>
      <c r="H75" s="1">
        <f>1ST_500!AH75</f>
        <v>23829857.83</v>
      </c>
      <c r="I75" s="1">
        <f t="shared" si="7"/>
        <v>167026621.44</v>
      </c>
      <c r="J75" s="1">
        <f>1ST_500!G75+1ST_500!V75+1ST_500!AK75</f>
        <v>158001759.84</v>
      </c>
      <c r="K75" s="1">
        <f t="shared" si="8"/>
        <v>162873410.41000003</v>
      </c>
      <c r="L75" s="1">
        <f t="shared" si="9"/>
        <v>156141216.63</v>
      </c>
      <c r="M75" s="1">
        <f t="shared" si="10"/>
        <v>167026621.44</v>
      </c>
      <c r="N75" s="1">
        <f t="shared" si="11"/>
        <v>158001759.84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5">
      <c r="A76" s="1" t="s">
        <v>63</v>
      </c>
      <c r="B76" s="1">
        <f>1ST_500!K76</f>
        <v>1612801.04</v>
      </c>
      <c r="C76" s="1">
        <f>1ST_500!Z76</f>
        <v>1299764.77</v>
      </c>
      <c r="D76" s="1">
        <f>1ST_500!AO76</f>
        <v>2437052.0300000003</v>
      </c>
      <c r="E76" s="1">
        <f t="shared" si="6"/>
        <v>5349617.84</v>
      </c>
      <c r="F76" s="1">
        <f>1ST_500!L76+1ST_500!AA76+1ST_500!AP76</f>
        <v>5132565.0600000005</v>
      </c>
      <c r="G76" s="1">
        <f>1ST_500!E76</f>
        <v>782820.73</v>
      </c>
      <c r="H76" s="1">
        <f>1ST_500!AH76</f>
        <v>662316.48</v>
      </c>
      <c r="I76" s="1">
        <f t="shared" si="7"/>
        <v>5470122.09</v>
      </c>
      <c r="J76" s="1">
        <f>1ST_500!G76+1ST_500!V76+1ST_500!AK76</f>
        <v>5193489.850000001</v>
      </c>
      <c r="K76" s="1">
        <f t="shared" si="8"/>
        <v>5349617.84</v>
      </c>
      <c r="L76" s="1">
        <f t="shared" si="9"/>
        <v>5132565.0600000005</v>
      </c>
      <c r="M76" s="1">
        <f t="shared" si="10"/>
        <v>5470122.09</v>
      </c>
      <c r="N76" s="1">
        <f t="shared" si="11"/>
        <v>5193489.850000001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5">
      <c r="A77" s="1" t="s">
        <v>64</v>
      </c>
      <c r="B77" s="1">
        <f>1ST_500!K77</f>
        <v>1474810.94</v>
      </c>
      <c r="C77" s="1">
        <f>1ST_500!Z77</f>
        <v>1172657.69</v>
      </c>
      <c r="D77" s="1">
        <f>1ST_500!AO77</f>
        <v>2028775.4</v>
      </c>
      <c r="E77" s="1">
        <f t="shared" si="6"/>
        <v>4676244.029999999</v>
      </c>
      <c r="F77" s="1">
        <f>1ST_500!L77+1ST_500!AA77+1ST_500!AP77</f>
        <v>4552650.71</v>
      </c>
      <c r="G77" s="1">
        <f>1ST_500!E77</f>
        <v>718076.8599999999</v>
      </c>
      <c r="H77" s="1">
        <f>1ST_500!AH77</f>
        <v>634097.8</v>
      </c>
      <c r="I77" s="1">
        <f t="shared" si="7"/>
        <v>4760223.089999999</v>
      </c>
      <c r="J77" s="1">
        <f>1ST_500!G77+1ST_500!V77+1ST_500!AK77</f>
        <v>4593612.029999999</v>
      </c>
      <c r="K77" s="1">
        <f t="shared" si="8"/>
        <v>4676244.029999999</v>
      </c>
      <c r="L77" s="1">
        <f t="shared" si="9"/>
        <v>4552650.71</v>
      </c>
      <c r="M77" s="1">
        <f t="shared" si="10"/>
        <v>4760223.089999999</v>
      </c>
      <c r="N77" s="1">
        <f t="shared" si="11"/>
        <v>4593612.029999999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5">
      <c r="A78" s="1" t="s">
        <v>9</v>
      </c>
      <c r="B78" s="1">
        <f>1ST_500!K78</f>
        <v>1242600.27</v>
      </c>
      <c r="C78" s="1">
        <f>1ST_500!Z78</f>
        <v>1034961.21</v>
      </c>
      <c r="D78" s="1">
        <f>1ST_500!AO78</f>
        <v>1756219.8</v>
      </c>
      <c r="E78" s="1">
        <f t="shared" si="6"/>
        <v>4033781.2800000003</v>
      </c>
      <c r="F78" s="1">
        <f>1ST_500!L78+1ST_500!AA78+1ST_500!AP78</f>
        <v>4062096.6500000004</v>
      </c>
      <c r="G78" s="1">
        <f>1ST_500!E78</f>
        <v>619983.91</v>
      </c>
      <c r="H78" s="1">
        <f>1ST_500!AH78</f>
        <v>591834.51</v>
      </c>
      <c r="I78" s="1">
        <f t="shared" si="7"/>
        <v>4061930.6800000006</v>
      </c>
      <c r="J78" s="1">
        <f>1ST_500!G78+1ST_500!V78+1ST_500!AK78</f>
        <v>4043958.7800000003</v>
      </c>
      <c r="K78" s="1">
        <f t="shared" si="8"/>
        <v>4033781.2800000003</v>
      </c>
      <c r="L78" s="1">
        <f t="shared" si="9"/>
        <v>4062096.6500000004</v>
      </c>
      <c r="M78" s="1">
        <f t="shared" si="10"/>
        <v>4061930.6800000006</v>
      </c>
      <c r="N78" s="1">
        <f t="shared" si="11"/>
        <v>4043958.7800000003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5">
      <c r="A79" s="1" t="s">
        <v>65</v>
      </c>
      <c r="B79" s="1">
        <f>1ST_500!K79</f>
        <v>2414010.8200000003</v>
      </c>
      <c r="C79" s="1">
        <f>1ST_500!Z79</f>
        <v>2003762.7</v>
      </c>
      <c r="D79" s="1">
        <f>1ST_500!AO79</f>
        <v>3209576.93</v>
      </c>
      <c r="E79" s="1">
        <f t="shared" si="6"/>
        <v>7627350.450000001</v>
      </c>
      <c r="F79" s="1">
        <f>1ST_500!L79+1ST_500!AA79+1ST_500!AP79</f>
        <v>6987762.2299999995</v>
      </c>
      <c r="G79" s="1">
        <f>1ST_500!E79</f>
        <v>1204127.2200000002</v>
      </c>
      <c r="H79" s="1">
        <f>1ST_500!AH79</f>
        <v>1140574.41</v>
      </c>
      <c r="I79" s="1">
        <f t="shared" si="7"/>
        <v>7690903.260000002</v>
      </c>
      <c r="J79" s="1">
        <f>1ST_500!G79+1ST_500!V79+1ST_500!AK79</f>
        <v>6966148.089999999</v>
      </c>
      <c r="K79" s="1">
        <f t="shared" si="8"/>
        <v>7627350.450000001</v>
      </c>
      <c r="L79" s="1">
        <f t="shared" si="9"/>
        <v>6987762.2299999995</v>
      </c>
      <c r="M79" s="1">
        <f t="shared" si="10"/>
        <v>7690903.260000002</v>
      </c>
      <c r="N79" s="1">
        <f t="shared" si="11"/>
        <v>6966148.089999999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5">
      <c r="A80" s="1" t="s">
        <v>66</v>
      </c>
      <c r="B80" s="1">
        <f>1ST_500!K80</f>
        <v>1910352.97</v>
      </c>
      <c r="C80" s="1">
        <f>1ST_500!Z80</f>
        <v>1516752.46</v>
      </c>
      <c r="D80" s="1">
        <f>1ST_500!AO80</f>
        <v>2697736.31</v>
      </c>
      <c r="E80" s="1">
        <f t="shared" si="6"/>
        <v>6124841.74</v>
      </c>
      <c r="F80" s="1">
        <f>1ST_500!L80+1ST_500!AA80+1ST_500!AP80</f>
        <v>6058458.95</v>
      </c>
      <c r="G80" s="1">
        <f>1ST_500!E80</f>
        <v>936829.48</v>
      </c>
      <c r="H80" s="1">
        <f>1ST_500!AH80</f>
        <v>816381.12</v>
      </c>
      <c r="I80" s="1">
        <f t="shared" si="7"/>
        <v>6245290.100000001</v>
      </c>
      <c r="J80" s="1">
        <f>1ST_500!G80+1ST_500!V80+1ST_500!AK80</f>
        <v>6110280.02</v>
      </c>
      <c r="K80" s="1">
        <f t="shared" si="8"/>
        <v>6124841.74</v>
      </c>
      <c r="L80" s="1">
        <f t="shared" si="9"/>
        <v>6058458.95</v>
      </c>
      <c r="M80" s="1">
        <f t="shared" si="10"/>
        <v>6245290.100000001</v>
      </c>
      <c r="N80" s="1">
        <f t="shared" si="11"/>
        <v>6110280.02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5">
      <c r="A81" s="1" t="s">
        <v>67</v>
      </c>
      <c r="B81" s="1">
        <f>1ST_500!K81</f>
        <v>129727.69</v>
      </c>
      <c r="C81" s="1">
        <f>1ST_500!Z81</f>
        <v>101389.76</v>
      </c>
      <c r="D81" s="1">
        <f>1ST_500!AO81</f>
        <v>309355.4</v>
      </c>
      <c r="E81" s="1">
        <f t="shared" si="6"/>
        <v>540472.8500000001</v>
      </c>
      <c r="F81" s="1">
        <f>1ST_500!L81+1ST_500!AA81+1ST_500!AP81</f>
        <v>455887.59</v>
      </c>
      <c r="G81" s="1">
        <f>1ST_500!E81</f>
        <v>59708.28</v>
      </c>
      <c r="H81" s="1">
        <f>1ST_500!AH81</f>
        <v>58080.7</v>
      </c>
      <c r="I81" s="1">
        <f t="shared" si="7"/>
        <v>542100.4300000002</v>
      </c>
      <c r="J81" s="1">
        <f>1ST_500!G81+1ST_500!V81+1ST_500!AK81</f>
        <v>460279.00000000006</v>
      </c>
      <c r="K81" s="1">
        <f t="shared" si="8"/>
        <v>540472.8500000001</v>
      </c>
      <c r="L81" s="1">
        <f t="shared" si="9"/>
        <v>455887.59</v>
      </c>
      <c r="M81" s="1">
        <f t="shared" si="10"/>
        <v>542100.4300000002</v>
      </c>
      <c r="N81" s="1">
        <f t="shared" si="11"/>
        <v>460279.00000000006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15">
      <c r="A82" s="1" t="s">
        <v>68</v>
      </c>
      <c r="B82" s="1">
        <f>1ST_500!K82</f>
        <v>1910526.04</v>
      </c>
      <c r="C82" s="1">
        <f>1ST_500!Z82</f>
        <v>1523562.99</v>
      </c>
      <c r="D82" s="1">
        <f>1ST_500!AO82</f>
        <v>2854202</v>
      </c>
      <c r="E82" s="1">
        <f t="shared" si="6"/>
        <v>6288291.03</v>
      </c>
      <c r="F82" s="1">
        <f>1ST_500!L82+1ST_500!AA82+1ST_500!AP82</f>
        <v>6052574.34</v>
      </c>
      <c r="G82" s="1">
        <f>1ST_500!E82</f>
        <v>938610.8</v>
      </c>
      <c r="H82" s="1">
        <f>1ST_500!AH82</f>
        <v>888385.44</v>
      </c>
      <c r="I82" s="1">
        <f t="shared" si="7"/>
        <v>6338516.390000001</v>
      </c>
      <c r="J82" s="1">
        <f>1ST_500!G82+1ST_500!V82+1ST_500!AK82</f>
        <v>6020374.399999999</v>
      </c>
      <c r="K82" s="1">
        <f t="shared" si="8"/>
        <v>6288291.03</v>
      </c>
      <c r="L82" s="1">
        <f t="shared" si="9"/>
        <v>6052574.34</v>
      </c>
      <c r="M82" s="1">
        <f t="shared" si="10"/>
        <v>6338516.390000001</v>
      </c>
      <c r="N82" s="1">
        <f t="shared" si="11"/>
        <v>6020374.399999999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5">
      <c r="A83" s="1" t="s">
        <v>69</v>
      </c>
      <c r="B83" s="1">
        <f>1ST_500!K83</f>
        <v>5057476.32</v>
      </c>
      <c r="C83" s="1">
        <f>1ST_500!Z83</f>
        <v>4100374.1899999995</v>
      </c>
      <c r="D83" s="1">
        <f>1ST_500!AO83</f>
        <v>6024588.9399999995</v>
      </c>
      <c r="E83" s="1">
        <f t="shared" si="6"/>
        <v>15182439.45</v>
      </c>
      <c r="F83" s="1">
        <f>1ST_500!L83+1ST_500!AA83+1ST_500!AP83</f>
        <v>14988559.09</v>
      </c>
      <c r="G83" s="1">
        <f>1ST_500!E83</f>
        <v>2541334.4899999998</v>
      </c>
      <c r="H83" s="1">
        <f>1ST_500!AH83</f>
        <v>2345245.51</v>
      </c>
      <c r="I83" s="1">
        <f t="shared" si="7"/>
        <v>15378528.429999998</v>
      </c>
      <c r="J83" s="1">
        <f>1ST_500!G83+1ST_500!V83+1ST_500!AK83</f>
        <v>15011045.93</v>
      </c>
      <c r="K83" s="1">
        <f t="shared" si="8"/>
        <v>15182439.45</v>
      </c>
      <c r="L83" s="1">
        <f t="shared" si="9"/>
        <v>14988559.09</v>
      </c>
      <c r="M83" s="1">
        <f t="shared" si="10"/>
        <v>15378528.429999998</v>
      </c>
      <c r="N83" s="1">
        <f t="shared" si="11"/>
        <v>15011045.93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5">
      <c r="A84" s="1" t="s">
        <v>70</v>
      </c>
      <c r="B84" s="1">
        <f>1ST_500!K84</f>
        <v>638326.62</v>
      </c>
      <c r="C84" s="1">
        <f>1ST_500!Z84</f>
        <v>516725.94999999995</v>
      </c>
      <c r="D84" s="1">
        <f>1ST_500!AO84</f>
        <v>1138095.24</v>
      </c>
      <c r="E84" s="1">
        <f t="shared" si="6"/>
        <v>2293147.8099999996</v>
      </c>
      <c r="F84" s="1">
        <f>1ST_500!L84+1ST_500!AA84+1ST_500!AP84</f>
        <v>2297529.01</v>
      </c>
      <c r="G84" s="1">
        <f>1ST_500!E84</f>
        <v>319597.78</v>
      </c>
      <c r="H84" s="1">
        <f>1ST_500!AH84</f>
        <v>304587.98</v>
      </c>
      <c r="I84" s="1">
        <f t="shared" si="7"/>
        <v>2308157.61</v>
      </c>
      <c r="J84" s="1">
        <f>1ST_500!G84+1ST_500!V84+1ST_500!AK84</f>
        <v>2280789.01</v>
      </c>
      <c r="K84" s="1">
        <f t="shared" si="8"/>
        <v>2293147.8099999996</v>
      </c>
      <c r="L84" s="1">
        <f t="shared" si="9"/>
        <v>2297529.01</v>
      </c>
      <c r="M84" s="1">
        <f t="shared" si="10"/>
        <v>2308157.61</v>
      </c>
      <c r="N84" s="1">
        <f t="shared" si="11"/>
        <v>2280789.01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5">
      <c r="A85" s="1" t="s">
        <v>71</v>
      </c>
      <c r="B85" s="1">
        <f>1ST_500!K85</f>
        <v>1802695.2999999998</v>
      </c>
      <c r="C85" s="1">
        <f>1ST_500!Z85</f>
        <v>1479547.61</v>
      </c>
      <c r="D85" s="1">
        <f>1ST_500!AO85</f>
        <v>2754608.58</v>
      </c>
      <c r="E85" s="1">
        <f t="shared" si="6"/>
        <v>6036851.49</v>
      </c>
      <c r="F85" s="1">
        <f>1ST_500!L85+1ST_500!AA85+1ST_500!AP85</f>
        <v>5791235.17</v>
      </c>
      <c r="G85" s="1">
        <f>1ST_500!E85</f>
        <v>918174.54</v>
      </c>
      <c r="H85" s="1">
        <f>1ST_500!AH85</f>
        <v>898976.09</v>
      </c>
      <c r="I85" s="1">
        <f t="shared" si="7"/>
        <v>6056049.94</v>
      </c>
      <c r="J85" s="1">
        <f>1ST_500!G85+1ST_500!V85+1ST_500!AK85</f>
        <v>5761217.0600000005</v>
      </c>
      <c r="K85" s="1">
        <f t="shared" si="8"/>
        <v>6036851.49</v>
      </c>
      <c r="L85" s="1">
        <f t="shared" si="9"/>
        <v>5791235.17</v>
      </c>
      <c r="M85" s="1">
        <f t="shared" si="10"/>
        <v>6056049.94</v>
      </c>
      <c r="N85" s="1">
        <f t="shared" si="11"/>
        <v>5761217.0600000005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5">
      <c r="A86" s="1" t="s">
        <v>72</v>
      </c>
      <c r="B86" s="1">
        <f>1ST_500!K86</f>
        <v>1487495.01</v>
      </c>
      <c r="C86" s="1">
        <f>1ST_500!Z86</f>
        <v>1197029.15</v>
      </c>
      <c r="D86" s="1">
        <f>1ST_500!AO86</f>
        <v>2594868.83</v>
      </c>
      <c r="E86" s="1">
        <f t="shared" si="6"/>
        <v>5279392.99</v>
      </c>
      <c r="F86" s="1">
        <f>1ST_500!L86+1ST_500!AA86+1ST_500!AP86</f>
        <v>4747426.26</v>
      </c>
      <c r="G86" s="1">
        <f>1ST_500!E86</f>
        <v>729307.0800000001</v>
      </c>
      <c r="H86" s="1">
        <f>1ST_500!AH86</f>
        <v>752911.03</v>
      </c>
      <c r="I86" s="1">
        <f t="shared" si="7"/>
        <v>5255789.04</v>
      </c>
      <c r="J86" s="1">
        <f>1ST_500!G86+1ST_500!V86+1ST_500!AK86</f>
        <v>4695323.449999999</v>
      </c>
      <c r="K86" s="1">
        <f t="shared" si="8"/>
        <v>5279392.99</v>
      </c>
      <c r="L86" s="1">
        <f t="shared" si="9"/>
        <v>4747426.26</v>
      </c>
      <c r="M86" s="1">
        <f t="shared" si="10"/>
        <v>5255789.04</v>
      </c>
      <c r="N86" s="1">
        <f t="shared" si="11"/>
        <v>4695323.449999999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15">
      <c r="A87" s="1" t="s">
        <v>73</v>
      </c>
      <c r="B87" s="1">
        <f>1ST_500!K87</f>
        <v>33616077.54</v>
      </c>
      <c r="C87" s="1">
        <f>1ST_500!Z87</f>
        <v>29160961.87</v>
      </c>
      <c r="D87" s="1">
        <f>1ST_500!AO87</f>
        <v>39854205.769999996</v>
      </c>
      <c r="E87" s="1">
        <f t="shared" si="6"/>
        <v>102631245.17999999</v>
      </c>
      <c r="F87" s="1">
        <f>1ST_500!L87+1ST_500!AA87+1ST_500!AP87</f>
        <v>95345033.38</v>
      </c>
      <c r="G87" s="1">
        <f>1ST_500!E87</f>
        <v>16767790.67</v>
      </c>
      <c r="H87" s="1">
        <f>1ST_500!AH87</f>
        <v>14893741.07</v>
      </c>
      <c r="I87" s="1">
        <f t="shared" si="7"/>
        <v>104505294.78</v>
      </c>
      <c r="J87" s="1">
        <f>1ST_500!G87+1ST_500!V87+1ST_500!AK87</f>
        <v>95949656.58</v>
      </c>
      <c r="K87" s="1">
        <f t="shared" si="8"/>
        <v>102631245.17999999</v>
      </c>
      <c r="L87" s="1">
        <f t="shared" si="9"/>
        <v>95345033.38</v>
      </c>
      <c r="M87" s="1">
        <f t="shared" si="10"/>
        <v>104505294.78</v>
      </c>
      <c r="N87" s="1">
        <f t="shared" si="11"/>
        <v>95949656.58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5">
      <c r="A88" s="1" t="s">
        <v>74</v>
      </c>
      <c r="B88" s="1">
        <f>1ST_500!K88</f>
        <v>1781386.87</v>
      </c>
      <c r="C88" s="1">
        <f>1ST_500!Z88</f>
        <v>1434340.63</v>
      </c>
      <c r="D88" s="1">
        <f>1ST_500!AO88</f>
        <v>2460757.9299999997</v>
      </c>
      <c r="E88" s="1">
        <f t="shared" si="6"/>
        <v>5676485.43</v>
      </c>
      <c r="F88" s="1">
        <f>1ST_500!L88+1ST_500!AA88+1ST_500!AP88</f>
        <v>5604060.66</v>
      </c>
      <c r="G88" s="1">
        <f>1ST_500!E88</f>
        <v>909944.4400000001</v>
      </c>
      <c r="H88" s="1">
        <f>1ST_500!AH88</f>
        <v>896241.69</v>
      </c>
      <c r="I88" s="1">
        <f t="shared" si="7"/>
        <v>5690188.18</v>
      </c>
      <c r="J88" s="1">
        <f>1ST_500!G88+1ST_500!V88+1ST_500!AK88</f>
        <v>5597520.16</v>
      </c>
      <c r="K88" s="1">
        <f t="shared" si="8"/>
        <v>5676485.43</v>
      </c>
      <c r="L88" s="1">
        <f t="shared" si="9"/>
        <v>5604060.66</v>
      </c>
      <c r="M88" s="1">
        <f t="shared" si="10"/>
        <v>5690188.18</v>
      </c>
      <c r="N88" s="1">
        <f t="shared" si="11"/>
        <v>5597520.16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5">
      <c r="A89" s="1" t="s">
        <v>75</v>
      </c>
      <c r="B89" s="1">
        <f>1ST_500!K89</f>
        <v>82897505.69</v>
      </c>
      <c r="C89" s="1">
        <f>1ST_500!Z89</f>
        <v>68246350.51</v>
      </c>
      <c r="D89" s="1">
        <f>1ST_500!AO89</f>
        <v>94585485.87</v>
      </c>
      <c r="E89" s="1">
        <f t="shared" si="6"/>
        <v>245729342.07</v>
      </c>
      <c r="F89" s="1">
        <f>1ST_500!L89+1ST_500!AA89+1ST_500!AP89</f>
        <v>248056477.87</v>
      </c>
      <c r="G89" s="1">
        <f>1ST_500!E89</f>
        <v>41027379.78000001</v>
      </c>
      <c r="H89" s="1">
        <f>1ST_500!AH89</f>
        <v>36380860.42</v>
      </c>
      <c r="I89" s="1">
        <f t="shared" si="7"/>
        <v>250375861.43</v>
      </c>
      <c r="J89" s="1">
        <f>1ST_500!G89+1ST_500!V89+1ST_500!AK89</f>
        <v>251521240.20999998</v>
      </c>
      <c r="K89" s="1">
        <f t="shared" si="8"/>
        <v>245729342.07</v>
      </c>
      <c r="L89" s="1">
        <f t="shared" si="9"/>
        <v>248056477.87</v>
      </c>
      <c r="M89" s="1">
        <f t="shared" si="10"/>
        <v>250375861.43</v>
      </c>
      <c r="N89" s="1">
        <f t="shared" si="11"/>
        <v>251521240.20999998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5">
      <c r="A90" s="1" t="s">
        <v>76</v>
      </c>
      <c r="B90" s="1">
        <f>1ST_500!K90</f>
        <v>8127154.43</v>
      </c>
      <c r="C90" s="1">
        <f>1ST_500!Z90</f>
        <v>6469955.540000001</v>
      </c>
      <c r="D90" s="1">
        <f>1ST_500!AO90</f>
        <v>10441290.11</v>
      </c>
      <c r="E90" s="1">
        <f t="shared" si="6"/>
        <v>25038400.08</v>
      </c>
      <c r="F90" s="1">
        <f>1ST_500!L90+1ST_500!AA90+1ST_500!AP90</f>
        <v>22926274.44</v>
      </c>
      <c r="G90" s="1">
        <f>1ST_500!E90</f>
        <v>4048668.88</v>
      </c>
      <c r="H90" s="1">
        <f>1ST_500!AH90</f>
        <v>3652007.48</v>
      </c>
      <c r="I90" s="1">
        <f t="shared" si="7"/>
        <v>25435061.479999997</v>
      </c>
      <c r="J90" s="1">
        <f>1ST_500!G90+1ST_500!V90+1ST_500!AK90</f>
        <v>23005280.71</v>
      </c>
      <c r="K90" s="1">
        <f t="shared" si="8"/>
        <v>25038400.08</v>
      </c>
      <c r="L90" s="1">
        <f t="shared" si="9"/>
        <v>22926274.44</v>
      </c>
      <c r="M90" s="1">
        <f t="shared" si="10"/>
        <v>25435061.479999997</v>
      </c>
      <c r="N90" s="1">
        <f t="shared" si="11"/>
        <v>23005280.71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15">
      <c r="A91" s="1" t="s">
        <v>32</v>
      </c>
      <c r="B91" s="1">
        <f>1ST_500!K91</f>
        <v>9742423.469999999</v>
      </c>
      <c r="C91" s="1">
        <f>1ST_500!Z91</f>
        <v>7880320.2299999995</v>
      </c>
      <c r="D91" s="1">
        <f>1ST_500!AO91</f>
        <v>11971784.780000001</v>
      </c>
      <c r="E91" s="1">
        <f t="shared" si="6"/>
        <v>29594528.48</v>
      </c>
      <c r="F91" s="1">
        <f>1ST_500!L91+1ST_500!AA91+1ST_500!AP91</f>
        <v>29119905.120000005</v>
      </c>
      <c r="G91" s="1">
        <f>1ST_500!E91</f>
        <v>4856568.259999999</v>
      </c>
      <c r="H91" s="1">
        <f>1ST_500!AH91</f>
        <v>4277910.02</v>
      </c>
      <c r="I91" s="1">
        <f t="shared" si="7"/>
        <v>30173186.720000003</v>
      </c>
      <c r="J91" s="1">
        <f>1ST_500!G91+1ST_500!V91+1ST_500!AK91</f>
        <v>29334544.76</v>
      </c>
      <c r="K91" s="1">
        <f t="shared" si="8"/>
        <v>29594528.48</v>
      </c>
      <c r="L91" s="1">
        <f t="shared" si="9"/>
        <v>29119905.120000005</v>
      </c>
      <c r="M91" s="1">
        <f t="shared" si="10"/>
        <v>30173186.720000003</v>
      </c>
      <c r="N91" s="1">
        <f t="shared" si="11"/>
        <v>29334544.76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5">
      <c r="A92" s="1" t="s">
        <v>77</v>
      </c>
      <c r="B92" s="1">
        <f>1ST_500!K92</f>
        <v>24235891.96</v>
      </c>
      <c r="C92" s="1">
        <f>1ST_500!Z92</f>
        <v>19883202.55</v>
      </c>
      <c r="D92" s="1">
        <f>1ST_500!AO92</f>
        <v>27748827.880000003</v>
      </c>
      <c r="E92" s="1">
        <f t="shared" si="6"/>
        <v>71867922.39000002</v>
      </c>
      <c r="F92" s="1">
        <f>1ST_500!L92+1ST_500!AA92+1ST_500!AP92</f>
        <v>69753095.37</v>
      </c>
      <c r="G92" s="1">
        <f>1ST_500!E92</f>
        <v>12063631.05</v>
      </c>
      <c r="H92" s="1">
        <f>1ST_500!AH92</f>
        <v>10781744.8</v>
      </c>
      <c r="I92" s="1">
        <f t="shared" si="7"/>
        <v>73149808.64000002</v>
      </c>
      <c r="J92" s="1">
        <f>1ST_500!G92+1ST_500!V92+1ST_500!AK92</f>
        <v>70271356.68</v>
      </c>
      <c r="K92" s="1">
        <f t="shared" si="8"/>
        <v>71867922.39000002</v>
      </c>
      <c r="L92" s="1">
        <f t="shared" si="9"/>
        <v>69753095.37</v>
      </c>
      <c r="M92" s="1">
        <f t="shared" si="10"/>
        <v>73149808.64000002</v>
      </c>
      <c r="N92" s="1">
        <f t="shared" si="11"/>
        <v>70271356.68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5">
      <c r="A93" s="1" t="s">
        <v>78</v>
      </c>
      <c r="B93" s="1">
        <f>1ST_500!K93</f>
        <v>5520002.279999999</v>
      </c>
      <c r="C93" s="1">
        <f>1ST_500!Z93</f>
        <v>4421524.56</v>
      </c>
      <c r="D93" s="1">
        <f>1ST_500!AO93</f>
        <v>7018113.4</v>
      </c>
      <c r="E93" s="1">
        <f t="shared" si="6"/>
        <v>16959640.240000002</v>
      </c>
      <c r="F93" s="1">
        <f>1ST_500!L93+1ST_500!AA93+1ST_500!AP93</f>
        <v>16230636.079999998</v>
      </c>
      <c r="G93" s="1">
        <f>1ST_500!E93</f>
        <v>2782858.29</v>
      </c>
      <c r="H93" s="1">
        <f>1ST_500!AH93</f>
        <v>2470344.12</v>
      </c>
      <c r="I93" s="1">
        <f t="shared" si="7"/>
        <v>17272154.41</v>
      </c>
      <c r="J93" s="1">
        <f>1ST_500!G93+1ST_500!V93+1ST_500!AK93</f>
        <v>16575897.05</v>
      </c>
      <c r="K93" s="1">
        <f t="shared" si="8"/>
        <v>16959640.240000002</v>
      </c>
      <c r="L93" s="1">
        <f t="shared" si="9"/>
        <v>16230636.079999998</v>
      </c>
      <c r="M93" s="1">
        <f t="shared" si="10"/>
        <v>17272154.41</v>
      </c>
      <c r="N93" s="1">
        <f t="shared" si="11"/>
        <v>16575897.05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5">
      <c r="A94" s="1" t="s">
        <v>79</v>
      </c>
      <c r="B94" s="1">
        <f>1ST_500!K94</f>
        <v>17991207.490000002</v>
      </c>
      <c r="C94" s="1">
        <f>1ST_500!Z94</f>
        <v>14524774.3</v>
      </c>
      <c r="D94" s="1">
        <f>1ST_500!AO94</f>
        <v>21913850.79</v>
      </c>
      <c r="E94" s="1">
        <f aca="true" t="shared" si="12" ref="E94:E118">B94+C94+D94</f>
        <v>54429832.58</v>
      </c>
      <c r="F94" s="1">
        <f>1ST_500!L94+1ST_500!AA94+1ST_500!AP94</f>
        <v>51822129.75</v>
      </c>
      <c r="G94" s="1">
        <f>1ST_500!E94</f>
        <v>8834057.5</v>
      </c>
      <c r="H94" s="1">
        <f>1ST_500!AH94</f>
        <v>8038024.86</v>
      </c>
      <c r="I94" s="1">
        <f aca="true" t="shared" si="13" ref="I94:I118">B94+C94+D94+G94-H94</f>
        <v>55225865.22</v>
      </c>
      <c r="J94" s="1">
        <f>1ST_500!G94+1ST_500!V94+1ST_500!AK94</f>
        <v>52060476.93</v>
      </c>
      <c r="K94" s="1">
        <f aca="true" t="shared" si="14" ref="K94:K118">E94</f>
        <v>54429832.58</v>
      </c>
      <c r="L94" s="1">
        <f aca="true" t="shared" si="15" ref="L94:L118">F94</f>
        <v>51822129.75</v>
      </c>
      <c r="M94" s="1">
        <f aca="true" t="shared" si="16" ref="M94:M118">I94</f>
        <v>55225865.22</v>
      </c>
      <c r="N94" s="1">
        <f aca="true" t="shared" si="17" ref="N94:N118">J94</f>
        <v>52060476.93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15">
      <c r="A95" s="1" t="s">
        <v>80</v>
      </c>
      <c r="B95" s="1">
        <f>1ST_500!K95</f>
        <v>1078128.21</v>
      </c>
      <c r="C95" s="1">
        <f>1ST_500!Z95</f>
        <v>862118.04</v>
      </c>
      <c r="D95" s="1">
        <f>1ST_500!AO95</f>
        <v>1689091.73</v>
      </c>
      <c r="E95" s="1">
        <f t="shared" si="12"/>
        <v>3629337.98</v>
      </c>
      <c r="F95" s="1">
        <f>1ST_500!L95+1ST_500!AA95+1ST_500!AP95</f>
        <v>3152730.87</v>
      </c>
      <c r="G95" s="1">
        <f>1ST_500!E95</f>
        <v>538682.5499999999</v>
      </c>
      <c r="H95" s="1">
        <f>1ST_500!AH95</f>
        <v>468937.16</v>
      </c>
      <c r="I95" s="1">
        <f t="shared" si="13"/>
        <v>3699083.3699999996</v>
      </c>
      <c r="J95" s="1">
        <f>1ST_500!G95+1ST_500!V95+1ST_500!AK95</f>
        <v>3192993.1799999997</v>
      </c>
      <c r="K95" s="1">
        <f t="shared" si="14"/>
        <v>3629337.98</v>
      </c>
      <c r="L95" s="1">
        <f t="shared" si="15"/>
        <v>3152730.87</v>
      </c>
      <c r="M95" s="1">
        <f t="shared" si="16"/>
        <v>3699083.3699999996</v>
      </c>
      <c r="N95" s="1">
        <f t="shared" si="17"/>
        <v>3192993.1799999997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15">
      <c r="A96" s="1" t="s">
        <v>34</v>
      </c>
      <c r="B96" s="1">
        <f>1ST_500!K96</f>
        <v>2615813.57</v>
      </c>
      <c r="C96" s="1">
        <f>1ST_500!Z96</f>
        <v>2129526</v>
      </c>
      <c r="D96" s="1">
        <f>1ST_500!AO96</f>
        <v>4147764.33</v>
      </c>
      <c r="E96" s="1">
        <f t="shared" si="12"/>
        <v>8893103.9</v>
      </c>
      <c r="F96" s="1">
        <f>1ST_500!L96+1ST_500!AA96+1ST_500!AP96</f>
        <v>8429793.02</v>
      </c>
      <c r="G96" s="1">
        <f>1ST_500!E96</f>
        <v>1306229.87</v>
      </c>
      <c r="H96" s="1">
        <f>1ST_500!AH96</f>
        <v>1313726.16</v>
      </c>
      <c r="I96" s="1">
        <f t="shared" si="13"/>
        <v>8885607.61</v>
      </c>
      <c r="J96" s="1">
        <f>1ST_500!G96+1ST_500!V96+1ST_500!AK96</f>
        <v>8335805.45</v>
      </c>
      <c r="K96" s="1">
        <f t="shared" si="14"/>
        <v>8893103.9</v>
      </c>
      <c r="L96" s="1">
        <f t="shared" si="15"/>
        <v>8429793.02</v>
      </c>
      <c r="M96" s="1">
        <f t="shared" si="16"/>
        <v>8885607.61</v>
      </c>
      <c r="N96" s="1">
        <f t="shared" si="17"/>
        <v>8335805.45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15">
      <c r="A97" s="1" t="s">
        <v>81</v>
      </c>
      <c r="B97" s="1">
        <f>1ST_500!K97</f>
        <v>2192124.2399999998</v>
      </c>
      <c r="C97" s="1">
        <f>1ST_500!Z97</f>
        <v>1788968.3699999999</v>
      </c>
      <c r="D97" s="1">
        <f>1ST_500!AO97</f>
        <v>2996732.3200000003</v>
      </c>
      <c r="E97" s="1">
        <f t="shared" si="12"/>
        <v>6977824.93</v>
      </c>
      <c r="F97" s="1">
        <f>1ST_500!L97+1ST_500!AA97+1ST_500!AP97</f>
        <v>7095250.699999999</v>
      </c>
      <c r="G97" s="1">
        <f>1ST_500!E97</f>
        <v>1113103.52</v>
      </c>
      <c r="H97" s="1">
        <f>1ST_500!AH97</f>
        <v>1076871.94</v>
      </c>
      <c r="I97" s="1">
        <f t="shared" si="13"/>
        <v>7014056.51</v>
      </c>
      <c r="J97" s="1">
        <f>1ST_500!G97+1ST_500!V97+1ST_500!AK97</f>
        <v>7034421.460000001</v>
      </c>
      <c r="K97" s="1">
        <f t="shared" si="14"/>
        <v>6977824.93</v>
      </c>
      <c r="L97" s="1">
        <f t="shared" si="15"/>
        <v>7095250.699999999</v>
      </c>
      <c r="M97" s="1">
        <f t="shared" si="16"/>
        <v>7014056.51</v>
      </c>
      <c r="N97" s="1">
        <f t="shared" si="17"/>
        <v>7034421.460000001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15">
      <c r="A98" s="1" t="s">
        <v>82</v>
      </c>
      <c r="B98" s="1">
        <f>1ST_500!K98</f>
        <v>3525302.25</v>
      </c>
      <c r="C98" s="1">
        <f>1ST_500!Z98</f>
        <v>2875819.3399999994</v>
      </c>
      <c r="D98" s="1">
        <f>1ST_500!AO98</f>
        <v>4860545.71</v>
      </c>
      <c r="E98" s="1">
        <f t="shared" si="12"/>
        <v>11261667.3</v>
      </c>
      <c r="F98" s="1">
        <f>1ST_500!L98+1ST_500!AA98+1ST_500!AP98</f>
        <v>10639164.48</v>
      </c>
      <c r="G98" s="1">
        <f>1ST_500!E98</f>
        <v>1696756.4300000002</v>
      </c>
      <c r="H98" s="1">
        <f>1ST_500!AH98</f>
        <v>1595074.96</v>
      </c>
      <c r="I98" s="1">
        <f t="shared" si="13"/>
        <v>11363348.77</v>
      </c>
      <c r="J98" s="1">
        <f>1ST_500!G98+1ST_500!V98+1ST_500!AK98</f>
        <v>10569921.44</v>
      </c>
      <c r="K98" s="1">
        <f t="shared" si="14"/>
        <v>11261667.3</v>
      </c>
      <c r="L98" s="1">
        <f t="shared" si="15"/>
        <v>10639164.48</v>
      </c>
      <c r="M98" s="1">
        <f t="shared" si="16"/>
        <v>11363348.77</v>
      </c>
      <c r="N98" s="1">
        <f t="shared" si="17"/>
        <v>10569921.44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15">
      <c r="A99" s="1" t="s">
        <v>83</v>
      </c>
      <c r="B99" s="1">
        <f>1ST_500!K99</f>
        <v>5620273.33</v>
      </c>
      <c r="C99" s="1">
        <f>1ST_500!Z99</f>
        <v>4201524.569999999</v>
      </c>
      <c r="D99" s="1">
        <f>1ST_500!AO99</f>
        <v>7727799.220000001</v>
      </c>
      <c r="E99" s="1">
        <f t="shared" si="12"/>
        <v>17549597.119999997</v>
      </c>
      <c r="F99" s="1">
        <f>1ST_500!L99+1ST_500!AA99+1ST_500!AP99</f>
        <v>15974178.36</v>
      </c>
      <c r="G99" s="1">
        <f>1ST_500!E99</f>
        <v>2566957.93</v>
      </c>
      <c r="H99" s="1">
        <f>1ST_500!AH99</f>
        <v>2436073.56</v>
      </c>
      <c r="I99" s="1">
        <f t="shared" si="13"/>
        <v>17680481.49</v>
      </c>
      <c r="J99" s="1">
        <f>1ST_500!G99+1ST_500!V99+1ST_500!AK99</f>
        <v>15958205.27</v>
      </c>
      <c r="K99" s="1">
        <f t="shared" si="14"/>
        <v>17549597.119999997</v>
      </c>
      <c r="L99" s="1">
        <f t="shared" si="15"/>
        <v>15974178.36</v>
      </c>
      <c r="M99" s="1">
        <f t="shared" si="16"/>
        <v>17680481.49</v>
      </c>
      <c r="N99" s="1">
        <f t="shared" si="17"/>
        <v>15958205.27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15">
      <c r="A100" s="1" t="s">
        <v>84</v>
      </c>
      <c r="B100" s="1">
        <f>1ST_500!K100</f>
        <v>13469776.06</v>
      </c>
      <c r="C100" s="1">
        <f>1ST_500!Z100</f>
        <v>10974773.67</v>
      </c>
      <c r="D100" s="1">
        <f>1ST_500!AO100</f>
        <v>18024518.560000002</v>
      </c>
      <c r="E100" s="1">
        <f t="shared" si="12"/>
        <v>42469068.29000001</v>
      </c>
      <c r="F100" s="1">
        <f>1ST_500!L100+1ST_500!AA100+1ST_500!AP100</f>
        <v>39637960.3</v>
      </c>
      <c r="G100" s="1">
        <f>1ST_500!E100</f>
        <v>6536634.7700000005</v>
      </c>
      <c r="H100" s="1">
        <f>1ST_500!AH100</f>
        <v>5552254.78</v>
      </c>
      <c r="I100" s="1">
        <f t="shared" si="13"/>
        <v>43453448.28000001</v>
      </c>
      <c r="J100" s="1">
        <f>1ST_500!G100+1ST_500!V100+1ST_500!AK100</f>
        <v>40132856.96</v>
      </c>
      <c r="K100" s="1">
        <f t="shared" si="14"/>
        <v>42469068.29000001</v>
      </c>
      <c r="L100" s="1">
        <f t="shared" si="15"/>
        <v>39637960.3</v>
      </c>
      <c r="M100" s="1">
        <f t="shared" si="16"/>
        <v>43453448.28000001</v>
      </c>
      <c r="N100" s="1">
        <f t="shared" si="17"/>
        <v>40132856.96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15">
      <c r="A101" s="1" t="s">
        <v>85</v>
      </c>
      <c r="B101" s="1">
        <f>1ST_500!K101</f>
        <v>3156027.3600000003</v>
      </c>
      <c r="C101" s="1">
        <f>1ST_500!Z101</f>
        <v>2641956.6399999997</v>
      </c>
      <c r="D101" s="1">
        <f>1ST_500!AO101</f>
        <v>4000592.5</v>
      </c>
      <c r="E101" s="1">
        <f t="shared" si="12"/>
        <v>9798576.5</v>
      </c>
      <c r="F101" s="1">
        <f>1ST_500!L101+1ST_500!AA101+1ST_500!AP101</f>
        <v>9166311.379999999</v>
      </c>
      <c r="G101" s="1">
        <f>1ST_500!E101</f>
        <v>1583564.56</v>
      </c>
      <c r="H101" s="1">
        <f>1ST_500!AH101</f>
        <v>1356018.06</v>
      </c>
      <c r="I101" s="1">
        <f t="shared" si="13"/>
        <v>10026123</v>
      </c>
      <c r="J101" s="1">
        <f>1ST_500!G101+1ST_500!V101+1ST_500!AK101</f>
        <v>9298695.54</v>
      </c>
      <c r="K101" s="1">
        <f t="shared" si="14"/>
        <v>9798576.5</v>
      </c>
      <c r="L101" s="1">
        <f t="shared" si="15"/>
        <v>9166311.379999999</v>
      </c>
      <c r="M101" s="1">
        <f t="shared" si="16"/>
        <v>10026123</v>
      </c>
      <c r="N101" s="1">
        <f t="shared" si="17"/>
        <v>9298695.54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ht="15">
      <c r="A102" s="1" t="s">
        <v>86</v>
      </c>
      <c r="B102" s="1">
        <f>1ST_500!K102</f>
        <v>7602836.010000001</v>
      </c>
      <c r="C102" s="1">
        <f>1ST_500!Z102</f>
        <v>6077268.5200000005</v>
      </c>
      <c r="D102" s="1">
        <f>1ST_500!AO102</f>
        <v>9204808.71</v>
      </c>
      <c r="E102" s="1">
        <f t="shared" si="12"/>
        <v>22884913.240000002</v>
      </c>
      <c r="F102" s="1">
        <f>1ST_500!L102+1ST_500!AA102+1ST_500!AP102</f>
        <v>22071105.98</v>
      </c>
      <c r="G102" s="1">
        <f>1ST_500!E102</f>
        <v>3763453.44</v>
      </c>
      <c r="H102" s="1">
        <f>1ST_500!AH102</f>
        <v>3445258.13</v>
      </c>
      <c r="I102" s="1">
        <f t="shared" si="13"/>
        <v>23203108.550000004</v>
      </c>
      <c r="J102" s="1">
        <f>1ST_500!G102+1ST_500!V102+1ST_500!AK102</f>
        <v>22081189.32</v>
      </c>
      <c r="K102" s="1">
        <f t="shared" si="14"/>
        <v>22884913.240000002</v>
      </c>
      <c r="L102" s="1">
        <f t="shared" si="15"/>
        <v>22071105.98</v>
      </c>
      <c r="M102" s="1">
        <f t="shared" si="16"/>
        <v>23203108.550000004</v>
      </c>
      <c r="N102" s="1">
        <f t="shared" si="17"/>
        <v>22081189.32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ht="15">
      <c r="A103" s="1" t="s">
        <v>87</v>
      </c>
      <c r="B103" s="1">
        <f>1ST_500!K103</f>
        <v>7110670.02</v>
      </c>
      <c r="C103" s="1">
        <f>1ST_500!Z103</f>
        <v>5679601.17</v>
      </c>
      <c r="D103" s="1">
        <f>1ST_500!AO103</f>
        <v>8808527.67</v>
      </c>
      <c r="E103" s="1">
        <f t="shared" si="12"/>
        <v>21598798.86</v>
      </c>
      <c r="F103" s="1">
        <f>1ST_500!L103+1ST_500!AA103+1ST_500!AP103</f>
        <v>20592674.79</v>
      </c>
      <c r="G103" s="1">
        <f>1ST_500!E103</f>
        <v>3517971.0700000003</v>
      </c>
      <c r="H103" s="1">
        <f>1ST_500!AH103</f>
        <v>3044204.65</v>
      </c>
      <c r="I103" s="1">
        <f t="shared" si="13"/>
        <v>22072565.28</v>
      </c>
      <c r="J103" s="1">
        <f>1ST_500!G103+1ST_500!V103+1ST_500!AK103</f>
        <v>20801591.79</v>
      </c>
      <c r="K103" s="1">
        <f t="shared" si="14"/>
        <v>21598798.86</v>
      </c>
      <c r="L103" s="1">
        <f t="shared" si="15"/>
        <v>20592674.79</v>
      </c>
      <c r="M103" s="1">
        <f t="shared" si="16"/>
        <v>22072565.28</v>
      </c>
      <c r="N103" s="1">
        <f t="shared" si="17"/>
        <v>20801591.79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5">
      <c r="A104" s="1" t="s">
        <v>88</v>
      </c>
      <c r="B104" s="1">
        <f>1ST_500!K104</f>
        <v>923217.46</v>
      </c>
      <c r="C104" s="1">
        <f>1ST_500!Z104</f>
        <v>733603.23</v>
      </c>
      <c r="D104" s="1">
        <f>1ST_500!AO104</f>
        <v>1645430.75</v>
      </c>
      <c r="E104" s="1">
        <f t="shared" si="12"/>
        <v>3302251.44</v>
      </c>
      <c r="F104" s="1">
        <f>1ST_500!L104+1ST_500!AA104+1ST_500!AP104</f>
        <v>2998220.6799999997</v>
      </c>
      <c r="G104" s="1">
        <f>1ST_500!E104</f>
        <v>452927.20999999996</v>
      </c>
      <c r="H104" s="1">
        <f>1ST_500!AH104</f>
        <v>453551.59</v>
      </c>
      <c r="I104" s="1">
        <f t="shared" si="13"/>
        <v>3301627.06</v>
      </c>
      <c r="J104" s="1">
        <f>1ST_500!G104+1ST_500!V104+1ST_500!AK104</f>
        <v>2964915.81</v>
      </c>
      <c r="K104" s="1">
        <f t="shared" si="14"/>
        <v>3302251.44</v>
      </c>
      <c r="L104" s="1">
        <f t="shared" si="15"/>
        <v>2998220.6799999997</v>
      </c>
      <c r="M104" s="1">
        <f t="shared" si="16"/>
        <v>3301627.06</v>
      </c>
      <c r="N104" s="1">
        <f t="shared" si="17"/>
        <v>2964915.81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ht="15">
      <c r="A105" s="1" t="s">
        <v>89</v>
      </c>
      <c r="B105" s="1">
        <f>1ST_500!K105</f>
        <v>501918.73</v>
      </c>
      <c r="C105" s="1">
        <f>1ST_500!Z105</f>
        <v>417847.05000000005</v>
      </c>
      <c r="D105" s="1">
        <f>1ST_500!AO105</f>
        <v>1161343.1400000001</v>
      </c>
      <c r="E105" s="1">
        <f t="shared" si="12"/>
        <v>2081108.9200000002</v>
      </c>
      <c r="F105" s="1">
        <f>1ST_500!L105+1ST_500!AA105+1ST_500!AP105</f>
        <v>1376330.7200000002</v>
      </c>
      <c r="G105" s="1">
        <f>1ST_500!E105</f>
        <v>246647.84</v>
      </c>
      <c r="H105" s="1">
        <f>1ST_500!AH105</f>
        <v>274600.88</v>
      </c>
      <c r="I105" s="1">
        <f t="shared" si="13"/>
        <v>2053155.8800000004</v>
      </c>
      <c r="J105" s="1">
        <f>1ST_500!G105+1ST_500!V105+1ST_500!AK105</f>
        <v>1363962.9100000001</v>
      </c>
      <c r="K105" s="1">
        <f t="shared" si="14"/>
        <v>2081108.9200000002</v>
      </c>
      <c r="L105" s="1">
        <f t="shared" si="15"/>
        <v>1376330.7200000002</v>
      </c>
      <c r="M105" s="1">
        <f t="shared" si="16"/>
        <v>2053155.8800000004</v>
      </c>
      <c r="N105" s="1">
        <f t="shared" si="17"/>
        <v>1363962.9100000001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ht="15">
      <c r="A106" s="1" t="s">
        <v>90</v>
      </c>
      <c r="B106" s="1">
        <f>1ST_500!K106</f>
        <v>1445283.96</v>
      </c>
      <c r="C106" s="1">
        <f>1ST_500!Z106</f>
        <v>1160892.67</v>
      </c>
      <c r="D106" s="1">
        <f>1ST_500!AO106</f>
        <v>1815081.82</v>
      </c>
      <c r="E106" s="1">
        <f t="shared" si="12"/>
        <v>4421258.45</v>
      </c>
      <c r="F106" s="1">
        <f>1ST_500!L106+1ST_500!AA106+1ST_500!AP106</f>
        <v>4224596.41</v>
      </c>
      <c r="G106" s="1">
        <f>1ST_500!E106</f>
        <v>726927.6199999999</v>
      </c>
      <c r="H106" s="1">
        <f>1ST_500!AH106</f>
        <v>728167.54</v>
      </c>
      <c r="I106" s="1">
        <f t="shared" si="13"/>
        <v>4420018.53</v>
      </c>
      <c r="J106" s="1">
        <f>1ST_500!G106+1ST_500!V106+1ST_500!AK106</f>
        <v>4178707.78</v>
      </c>
      <c r="K106" s="1">
        <f t="shared" si="14"/>
        <v>4421258.45</v>
      </c>
      <c r="L106" s="1">
        <f t="shared" si="15"/>
        <v>4224596.41</v>
      </c>
      <c r="M106" s="1">
        <f t="shared" si="16"/>
        <v>4420018.53</v>
      </c>
      <c r="N106" s="1">
        <f t="shared" si="17"/>
        <v>4178707.78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ht="15">
      <c r="A107" s="1" t="s">
        <v>91</v>
      </c>
      <c r="B107" s="1">
        <f>1ST_500!K107</f>
        <v>2937843.52</v>
      </c>
      <c r="C107" s="1">
        <f>1ST_500!Z107</f>
        <v>2384812.58</v>
      </c>
      <c r="D107" s="1">
        <f>1ST_500!AO107</f>
        <v>4341687.42</v>
      </c>
      <c r="E107" s="1">
        <f>B107+C107+D107</f>
        <v>9664343.52</v>
      </c>
      <c r="F107" s="1">
        <f>1ST_500!L107+1ST_500!AA107+1ST_500!AP107</f>
        <v>8760052.35</v>
      </c>
      <c r="G107" s="1">
        <f>1ST_500!E107</f>
        <v>1489522</v>
      </c>
      <c r="H107" s="1">
        <f>1ST_500!AH107</f>
        <v>1443491.8</v>
      </c>
      <c r="I107" s="1">
        <f>B107+C107+D107+G107-H107</f>
        <v>9710373.719999999</v>
      </c>
      <c r="J107" s="1">
        <f>1ST_500!G107+1ST_500!V107+1ST_500!AK107</f>
        <v>8744987.76</v>
      </c>
      <c r="K107" s="1">
        <f>E107</f>
        <v>9664343.52</v>
      </c>
      <c r="L107" s="1">
        <f>F107</f>
        <v>8760052.35</v>
      </c>
      <c r="M107" s="1">
        <f>I107</f>
        <v>9710373.719999999</v>
      </c>
      <c r="N107" s="1">
        <f>J107</f>
        <v>8744987.76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ht="15">
      <c r="A108" s="1" t="s">
        <v>92</v>
      </c>
      <c r="B108" s="1">
        <f>1ST_500!K108</f>
        <v>91720757.41</v>
      </c>
      <c r="C108" s="1">
        <f>1ST_500!Z108</f>
        <v>74625203.85000001</v>
      </c>
      <c r="D108" s="1">
        <f>1ST_500!AO108</f>
        <v>102496449.21</v>
      </c>
      <c r="E108" s="1">
        <f t="shared" si="12"/>
        <v>268842410.46999997</v>
      </c>
      <c r="F108" s="1">
        <f>1ST_500!L108+1ST_500!AA108+1ST_500!AP108</f>
        <v>266171004.4</v>
      </c>
      <c r="G108" s="1">
        <f>1ST_500!E108</f>
        <v>45628366.599999994</v>
      </c>
      <c r="H108" s="1">
        <f>1ST_500!AH108</f>
        <v>40904654.99</v>
      </c>
      <c r="I108" s="1">
        <f t="shared" si="13"/>
        <v>273566122.0799999</v>
      </c>
      <c r="J108" s="1">
        <f>1ST_500!G108+1ST_500!V108+1ST_500!AK108</f>
        <v>268088936.39</v>
      </c>
      <c r="K108" s="1">
        <f t="shared" si="14"/>
        <v>268842410.46999997</v>
      </c>
      <c r="L108" s="1">
        <f t="shared" si="15"/>
        <v>266171004.4</v>
      </c>
      <c r="M108" s="1">
        <f t="shared" si="16"/>
        <v>273566122.0799999</v>
      </c>
      <c r="N108" s="1">
        <f t="shared" si="17"/>
        <v>268088936.39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ht="15">
      <c r="A109" s="1" t="s">
        <v>93</v>
      </c>
      <c r="B109" s="1">
        <f>1ST_500!K109</f>
        <v>2089553.58</v>
      </c>
      <c r="C109" s="1">
        <f>1ST_500!Z109</f>
        <v>1694434.7599999998</v>
      </c>
      <c r="D109" s="1">
        <f>1ST_500!AO109</f>
        <v>3405380.14</v>
      </c>
      <c r="E109" s="1">
        <f t="shared" si="12"/>
        <v>7189368.48</v>
      </c>
      <c r="F109" s="1">
        <f>1ST_500!L109+1ST_500!AA109+1ST_500!AP109</f>
        <v>6934098.6</v>
      </c>
      <c r="G109" s="1">
        <f>1ST_500!E109</f>
        <v>1010800.6599999999</v>
      </c>
      <c r="H109" s="1">
        <f>1ST_500!AH109</f>
        <v>1043201.82</v>
      </c>
      <c r="I109" s="1">
        <f t="shared" si="13"/>
        <v>7156967.32</v>
      </c>
      <c r="J109" s="1">
        <f>1ST_500!G109+1ST_500!V109+1ST_500!AK109</f>
        <v>6891541.85</v>
      </c>
      <c r="K109" s="1">
        <f t="shared" si="14"/>
        <v>7189368.48</v>
      </c>
      <c r="L109" s="1">
        <f t="shared" si="15"/>
        <v>6934098.6</v>
      </c>
      <c r="M109" s="1">
        <f t="shared" si="16"/>
        <v>7156967.32</v>
      </c>
      <c r="N109" s="1">
        <f t="shared" si="17"/>
        <v>6891541.85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ht="15">
      <c r="A110" s="1" t="s">
        <v>94</v>
      </c>
      <c r="B110" s="1">
        <f>1ST_500!K110</f>
        <v>1335163.27</v>
      </c>
      <c r="C110" s="1">
        <f>1ST_500!Z110</f>
        <v>1058196.9</v>
      </c>
      <c r="D110" s="1">
        <f>1ST_500!AO110</f>
        <v>2003143.8599999999</v>
      </c>
      <c r="E110" s="1">
        <f t="shared" si="12"/>
        <v>4396504.029999999</v>
      </c>
      <c r="F110" s="1">
        <f>1ST_500!L110+1ST_500!AA110+1ST_500!AP110</f>
        <v>3692384.1399999997</v>
      </c>
      <c r="G110" s="1">
        <f>1ST_500!E110</f>
        <v>640635.9099999999</v>
      </c>
      <c r="H110" s="1">
        <f>1ST_500!AH110</f>
        <v>543526.66</v>
      </c>
      <c r="I110" s="1">
        <f t="shared" si="13"/>
        <v>4493613.279999999</v>
      </c>
      <c r="J110" s="1">
        <f>1ST_500!G110+1ST_500!V110+1ST_500!AK110</f>
        <v>3781653.68</v>
      </c>
      <c r="K110" s="1">
        <f t="shared" si="14"/>
        <v>4396504.029999999</v>
      </c>
      <c r="L110" s="1">
        <f t="shared" si="15"/>
        <v>3692384.1399999997</v>
      </c>
      <c r="M110" s="1">
        <f t="shared" si="16"/>
        <v>4493613.279999999</v>
      </c>
      <c r="N110" s="1">
        <f t="shared" si="17"/>
        <v>3781653.68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ht="15">
      <c r="A111" s="1" t="s">
        <v>95</v>
      </c>
      <c r="B111" s="1">
        <f>1ST_500!K111</f>
        <v>3409887.27</v>
      </c>
      <c r="C111" s="1">
        <f>1ST_500!Z111</f>
        <v>2815574.67</v>
      </c>
      <c r="D111" s="1">
        <f>1ST_500!AO111</f>
        <v>4386460.6</v>
      </c>
      <c r="E111" s="1">
        <f t="shared" si="12"/>
        <v>10611922.54</v>
      </c>
      <c r="F111" s="1">
        <f>1ST_500!L111+1ST_500!AA111+1ST_500!AP111</f>
        <v>10357677.37</v>
      </c>
      <c r="G111" s="1">
        <f>1ST_500!E111</f>
        <v>1696547.36</v>
      </c>
      <c r="H111" s="1">
        <f>1ST_500!AH111</f>
        <v>1529120.71</v>
      </c>
      <c r="I111" s="1">
        <f t="shared" si="13"/>
        <v>10779349.189999998</v>
      </c>
      <c r="J111" s="1">
        <f>1ST_500!G111+1ST_500!V111+1ST_500!AK111</f>
        <v>10467860.3</v>
      </c>
      <c r="K111" s="1">
        <f t="shared" si="14"/>
        <v>10611922.54</v>
      </c>
      <c r="L111" s="1">
        <f t="shared" si="15"/>
        <v>10357677.37</v>
      </c>
      <c r="M111" s="1">
        <f t="shared" si="16"/>
        <v>10779349.189999998</v>
      </c>
      <c r="N111" s="1">
        <f t="shared" si="17"/>
        <v>10467860.3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ht="15">
      <c r="A112" s="1" t="s">
        <v>96</v>
      </c>
      <c r="B112" s="1">
        <f>1ST_500!K112</f>
        <v>7299471.71</v>
      </c>
      <c r="C112" s="1">
        <f>1ST_500!Z112</f>
        <v>5955765.279999999</v>
      </c>
      <c r="D112" s="1">
        <f>1ST_500!AO112</f>
        <v>9961507.31</v>
      </c>
      <c r="E112" s="1">
        <f t="shared" si="12"/>
        <v>23216744.299999997</v>
      </c>
      <c r="F112" s="1">
        <f>1ST_500!L112+1ST_500!AA112+1ST_500!AP112</f>
        <v>22423982.509999998</v>
      </c>
      <c r="G112" s="1">
        <f>1ST_500!E112</f>
        <v>3613827.3599999994</v>
      </c>
      <c r="H112" s="1">
        <f>1ST_500!AH112</f>
        <v>3274616.64</v>
      </c>
      <c r="I112" s="1">
        <f t="shared" si="13"/>
        <v>23555955.019999996</v>
      </c>
      <c r="J112" s="1">
        <f>1ST_500!G112+1ST_500!V112+1ST_500!AK112</f>
        <v>22562291.270000003</v>
      </c>
      <c r="K112" s="1">
        <f t="shared" si="14"/>
        <v>23216744.299999997</v>
      </c>
      <c r="L112" s="1">
        <f t="shared" si="15"/>
        <v>22423982.509999998</v>
      </c>
      <c r="M112" s="1">
        <f t="shared" si="16"/>
        <v>23555955.019999996</v>
      </c>
      <c r="N112" s="1">
        <f t="shared" si="17"/>
        <v>22562291.270000003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ht="15">
      <c r="A113" s="1" t="s">
        <v>97</v>
      </c>
      <c r="B113" s="1">
        <f>1ST_500!K113</f>
        <v>3108861.53</v>
      </c>
      <c r="C113" s="1">
        <f>1ST_500!Z113</f>
        <v>2559391.3899999997</v>
      </c>
      <c r="D113" s="1">
        <f>1ST_500!AO113</f>
        <v>4155965.89</v>
      </c>
      <c r="E113" s="1">
        <f t="shared" si="12"/>
        <v>9824218.81</v>
      </c>
      <c r="F113" s="1">
        <f>1ST_500!L113+1ST_500!AA113+1ST_500!AP113</f>
        <v>9249280.25</v>
      </c>
      <c r="G113" s="1">
        <f>1ST_500!E113</f>
        <v>1557682.4400000002</v>
      </c>
      <c r="H113" s="1">
        <f>1ST_500!AH113</f>
        <v>1420859.86</v>
      </c>
      <c r="I113" s="1">
        <f t="shared" si="13"/>
        <v>9961041.39</v>
      </c>
      <c r="J113" s="1">
        <f>1ST_500!G113+1ST_500!V113+1ST_500!AK113</f>
        <v>9238197.59</v>
      </c>
      <c r="K113" s="1">
        <f t="shared" si="14"/>
        <v>9824218.81</v>
      </c>
      <c r="L113" s="1">
        <f t="shared" si="15"/>
        <v>9249280.25</v>
      </c>
      <c r="M113" s="1">
        <f t="shared" si="16"/>
        <v>9961041.39</v>
      </c>
      <c r="N113" s="1">
        <f t="shared" si="17"/>
        <v>9238197.59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ht="15">
      <c r="A114" s="1" t="s">
        <v>98</v>
      </c>
      <c r="B114" s="1">
        <f>1ST_500!K114</f>
        <v>1117305.8900000001</v>
      </c>
      <c r="C114" s="1">
        <f>1ST_500!Z114</f>
        <v>912513.7100000001</v>
      </c>
      <c r="D114" s="1">
        <f>1ST_500!AO114</f>
        <v>1716348.46</v>
      </c>
      <c r="E114" s="1">
        <f t="shared" si="12"/>
        <v>3746168.06</v>
      </c>
      <c r="F114" s="1">
        <f>1ST_500!L114+1ST_500!AA114+1ST_500!AP114</f>
        <v>3770543.21</v>
      </c>
      <c r="G114" s="1">
        <f>1ST_500!E114</f>
        <v>539770.06</v>
      </c>
      <c r="H114" s="1">
        <f>1ST_500!AH114</f>
        <v>517790.47</v>
      </c>
      <c r="I114" s="1">
        <f t="shared" si="13"/>
        <v>3768147.6500000004</v>
      </c>
      <c r="J114" s="1">
        <f>1ST_500!G114+1ST_500!V114+1ST_500!AK114</f>
        <v>3709558.9000000004</v>
      </c>
      <c r="K114" s="1">
        <f t="shared" si="14"/>
        <v>3746168.06</v>
      </c>
      <c r="L114" s="1">
        <f t="shared" si="15"/>
        <v>3770543.21</v>
      </c>
      <c r="M114" s="1">
        <f t="shared" si="16"/>
        <v>3768147.6500000004</v>
      </c>
      <c r="N114" s="1">
        <f t="shared" si="17"/>
        <v>3709558.9000000004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ht="15">
      <c r="A115" s="1" t="s">
        <v>99</v>
      </c>
      <c r="B115" s="1">
        <f>1ST_500!K115</f>
        <v>2580596.83</v>
      </c>
      <c r="C115" s="1">
        <f>1ST_500!Z115</f>
        <v>2074226.3800000004</v>
      </c>
      <c r="D115" s="1">
        <f>1ST_500!AO115</f>
        <v>3975868.55</v>
      </c>
      <c r="E115" s="1">
        <f t="shared" si="12"/>
        <v>8630691.760000002</v>
      </c>
      <c r="F115" s="1">
        <f>1ST_500!L115+1ST_500!AA115+1ST_500!AP115</f>
        <v>8013160.88</v>
      </c>
      <c r="G115" s="1">
        <f>1ST_500!E115</f>
        <v>1284329.01</v>
      </c>
      <c r="H115" s="1">
        <f>1ST_500!AH115</f>
        <v>1260288.51</v>
      </c>
      <c r="I115" s="1">
        <f t="shared" si="13"/>
        <v>8654732.260000002</v>
      </c>
      <c r="J115" s="1">
        <f>1ST_500!G115+1ST_500!V115+1ST_500!AK115</f>
        <v>7962584.580000001</v>
      </c>
      <c r="K115" s="1">
        <f t="shared" si="14"/>
        <v>8630691.760000002</v>
      </c>
      <c r="L115" s="1">
        <f t="shared" si="15"/>
        <v>8013160.88</v>
      </c>
      <c r="M115" s="1">
        <f t="shared" si="16"/>
        <v>8654732.260000002</v>
      </c>
      <c r="N115" s="1">
        <f t="shared" si="17"/>
        <v>7962584.580000001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ht="15">
      <c r="A116" s="1" t="s">
        <v>100</v>
      </c>
      <c r="B116" s="1">
        <f>1ST_500!K116</f>
        <v>38397276.35</v>
      </c>
      <c r="C116" s="1">
        <f>1ST_500!Z116</f>
        <v>31184405.86</v>
      </c>
      <c r="D116" s="1">
        <f>1ST_500!AO116</f>
        <v>39991621.06</v>
      </c>
      <c r="E116" s="1">
        <f t="shared" si="12"/>
        <v>109573303.27000001</v>
      </c>
      <c r="F116" s="1">
        <f>1ST_500!L116+1ST_500!AA116+1ST_500!AP116</f>
        <v>106834560.34</v>
      </c>
      <c r="G116" s="1">
        <f>1ST_500!E116</f>
        <v>18718226.99</v>
      </c>
      <c r="H116" s="1">
        <f>1ST_500!AH116</f>
        <v>16040921.86</v>
      </c>
      <c r="I116" s="1">
        <f t="shared" si="13"/>
        <v>112250608.4</v>
      </c>
      <c r="J116" s="1">
        <f>1ST_500!G116+1ST_500!V116+1ST_500!AK116</f>
        <v>108682452.83000001</v>
      </c>
      <c r="K116" s="1">
        <f t="shared" si="14"/>
        <v>109573303.27000001</v>
      </c>
      <c r="L116" s="1">
        <f t="shared" si="15"/>
        <v>106834560.34</v>
      </c>
      <c r="M116" s="1">
        <f t="shared" si="16"/>
        <v>112250608.4</v>
      </c>
      <c r="N116" s="1">
        <f t="shared" si="17"/>
        <v>108682452.83000001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ht="15">
      <c r="A117" s="1" t="s">
        <v>101</v>
      </c>
      <c r="B117" s="1">
        <f>1ST_500!K117</f>
        <v>981539.03</v>
      </c>
      <c r="C117" s="1">
        <f>1ST_500!Z117</f>
        <v>777618</v>
      </c>
      <c r="D117" s="1">
        <f>1ST_500!AO117</f>
        <v>1628205.93</v>
      </c>
      <c r="E117" s="1">
        <f t="shared" si="12"/>
        <v>3387362.96</v>
      </c>
      <c r="F117" s="1">
        <f>1ST_500!L117+1ST_500!AA117+1ST_500!AP117</f>
        <v>3261440.07</v>
      </c>
      <c r="G117" s="1">
        <f>1ST_500!E117</f>
        <v>485150.66</v>
      </c>
      <c r="H117" s="1">
        <f>1ST_500!AH117</f>
        <v>496343.73</v>
      </c>
      <c r="I117" s="1">
        <f t="shared" si="13"/>
        <v>3376169.89</v>
      </c>
      <c r="J117" s="1">
        <f>1ST_500!G117+1ST_500!V117+1ST_500!AK117</f>
        <v>3225858.66</v>
      </c>
      <c r="K117" s="1">
        <f t="shared" si="14"/>
        <v>3387362.96</v>
      </c>
      <c r="L117" s="1">
        <f t="shared" si="15"/>
        <v>3261440.07</v>
      </c>
      <c r="M117" s="1">
        <f t="shared" si="16"/>
        <v>3376169.89</v>
      </c>
      <c r="N117" s="1">
        <f t="shared" si="17"/>
        <v>3225858.66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ht="15">
      <c r="A118" s="1" t="s">
        <v>102</v>
      </c>
      <c r="B118" s="1">
        <f>1ST_500!K118</f>
        <v>589913.0499999999</v>
      </c>
      <c r="C118" s="1">
        <f>1ST_500!Z118</f>
        <v>463338.74</v>
      </c>
      <c r="D118" s="1">
        <f>1ST_500!AO118</f>
        <v>1075843.17</v>
      </c>
      <c r="E118" s="1">
        <f t="shared" si="12"/>
        <v>2129094.96</v>
      </c>
      <c r="F118" s="1">
        <f>1ST_500!L118+1ST_500!AA118+1ST_500!AP118</f>
        <v>1798025.6099999999</v>
      </c>
      <c r="G118" s="1">
        <f>1ST_500!E118</f>
        <v>267145.89999999997</v>
      </c>
      <c r="H118" s="1">
        <f>1ST_500!AH118</f>
        <v>270533.88</v>
      </c>
      <c r="I118" s="1">
        <f t="shared" si="13"/>
        <v>2125706.98</v>
      </c>
      <c r="J118" s="1">
        <f>1ST_500!G118+1ST_500!V118+1ST_500!AK118</f>
        <v>1785267.4500000002</v>
      </c>
      <c r="K118" s="1">
        <f t="shared" si="14"/>
        <v>2129094.96</v>
      </c>
      <c r="L118" s="1">
        <f t="shared" si="15"/>
        <v>1798025.6099999999</v>
      </c>
      <c r="M118" s="1">
        <f t="shared" si="16"/>
        <v>2125706.98</v>
      </c>
      <c r="N118" s="1">
        <f t="shared" si="17"/>
        <v>1785267.4500000002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ht="15.75">
      <c r="A119" s="7" t="s">
        <v>103</v>
      </c>
      <c r="B119" s="28" t="s">
        <v>123</v>
      </c>
      <c r="C119" s="28" t="s">
        <v>123</v>
      </c>
      <c r="D119" s="28" t="s">
        <v>123</v>
      </c>
      <c r="E119" s="28" t="s">
        <v>123</v>
      </c>
      <c r="F119" s="28" t="s">
        <v>123</v>
      </c>
      <c r="G119" s="28" t="s">
        <v>123</v>
      </c>
      <c r="H119" s="28" t="s">
        <v>123</v>
      </c>
      <c r="I119" s="28" t="s">
        <v>123</v>
      </c>
      <c r="J119" s="28" t="s">
        <v>123</v>
      </c>
      <c r="K119" s="28" t="s">
        <v>123</v>
      </c>
      <c r="L119" s="28" t="s">
        <v>123</v>
      </c>
      <c r="M119" s="28" t="s">
        <v>123</v>
      </c>
      <c r="N119" s="28" t="s">
        <v>123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ht="15">
      <c r="A120" s="1" t="s">
        <v>104</v>
      </c>
      <c r="B120" s="1">
        <f>1ST_500!K120</f>
        <v>564255.4099999999</v>
      </c>
      <c r="C120" s="1">
        <f>1ST_500!Z120</f>
        <v>456993.12</v>
      </c>
      <c r="D120" s="1">
        <f>1ST_500!AO120</f>
        <v>407897.76</v>
      </c>
      <c r="E120" s="1">
        <f aca="true" t="shared" si="18" ref="E120:E143">B120+C120+D120</f>
        <v>1429146.29</v>
      </c>
      <c r="F120" s="1">
        <f>1ST_500!L120+1ST_500!AA120+1ST_500!AP120</f>
        <v>1314579.7799999998</v>
      </c>
      <c r="G120" s="1">
        <f>1ST_500!E120</f>
        <v>289455.68</v>
      </c>
      <c r="H120" s="1">
        <f>1ST_500!AH120</f>
        <v>202235.19</v>
      </c>
      <c r="I120" s="1">
        <f aca="true" t="shared" si="19" ref="I120:I143">B120+C120+D120+G120-H120</f>
        <v>1516366.78</v>
      </c>
      <c r="J120" s="1">
        <f>1ST_500!G120+1ST_500!V120+1ST_500!AK120</f>
        <v>1404578.3299999998</v>
      </c>
      <c r="K120" s="1">
        <f aca="true" t="shared" si="20" ref="K120:K143">E120</f>
        <v>1429146.29</v>
      </c>
      <c r="L120" s="1">
        <f aca="true" t="shared" si="21" ref="L120:L143">F120</f>
        <v>1314579.7799999998</v>
      </c>
      <c r="M120" s="1">
        <f aca="true" t="shared" si="22" ref="M120:M143">I120</f>
        <v>1516366.78</v>
      </c>
      <c r="N120" s="1">
        <f aca="true" t="shared" si="23" ref="N120:N143">J120</f>
        <v>1404578.3299999998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ht="15">
      <c r="A121" s="1" t="s">
        <v>105</v>
      </c>
      <c r="B121" s="1">
        <f>1ST_500!K121</f>
        <v>90205.56</v>
      </c>
      <c r="C121" s="1">
        <f>1ST_500!Z121</f>
        <v>72742.61</v>
      </c>
      <c r="D121" s="1">
        <f>1ST_500!AO121</f>
        <v>43032.55</v>
      </c>
      <c r="E121" s="1">
        <f t="shared" si="18"/>
        <v>205980.71999999997</v>
      </c>
      <c r="F121" s="1">
        <f>1ST_500!L121+1ST_500!AA121+1ST_500!AP121</f>
        <v>204623.24000000002</v>
      </c>
      <c r="G121" s="1">
        <f>1ST_500!E121</f>
        <v>46297.84</v>
      </c>
      <c r="H121" s="1">
        <f>1ST_500!AH121</f>
        <v>29432.39</v>
      </c>
      <c r="I121" s="1">
        <f t="shared" si="19"/>
        <v>222846.16999999998</v>
      </c>
      <c r="J121" s="1">
        <f>1ST_500!G121+1ST_500!V121+1ST_500!AK121</f>
        <v>219623.62999999998</v>
      </c>
      <c r="K121" s="1">
        <f t="shared" si="20"/>
        <v>205980.71999999997</v>
      </c>
      <c r="L121" s="1">
        <f t="shared" si="21"/>
        <v>204623.24000000002</v>
      </c>
      <c r="M121" s="1">
        <f t="shared" si="22"/>
        <v>222846.16999999998</v>
      </c>
      <c r="N121" s="1">
        <f t="shared" si="23"/>
        <v>219623.62999999998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ht="15">
      <c r="A122" s="1" t="s">
        <v>106</v>
      </c>
      <c r="B122" s="1">
        <f>1ST_500!K122</f>
        <v>77197.63</v>
      </c>
      <c r="C122" s="1">
        <f>1ST_500!Z122</f>
        <v>62214.17999999999</v>
      </c>
      <c r="D122" s="1">
        <f>1ST_500!AO122</f>
        <v>49260.94</v>
      </c>
      <c r="E122" s="1">
        <f t="shared" si="18"/>
        <v>188672.75</v>
      </c>
      <c r="F122" s="1">
        <f>1ST_500!L122+1ST_500!AA122+1ST_500!AP122</f>
        <v>197443.09</v>
      </c>
      <c r="G122" s="1">
        <f>1ST_500!E122</f>
        <v>39624.990000000005</v>
      </c>
      <c r="H122" s="1">
        <f>1ST_500!AH122</f>
        <v>25640.37</v>
      </c>
      <c r="I122" s="1">
        <f t="shared" si="19"/>
        <v>202657.37</v>
      </c>
      <c r="J122" s="1">
        <f>1ST_500!G122+1ST_500!V122+1ST_500!AK122</f>
        <v>207698.74</v>
      </c>
      <c r="K122" s="1">
        <f t="shared" si="20"/>
        <v>188672.75</v>
      </c>
      <c r="L122" s="1">
        <f t="shared" si="21"/>
        <v>197443.09</v>
      </c>
      <c r="M122" s="1">
        <f t="shared" si="22"/>
        <v>202657.37</v>
      </c>
      <c r="N122" s="1">
        <f t="shared" si="23"/>
        <v>207698.74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ht="15">
      <c r="A123" s="1" t="s">
        <v>107</v>
      </c>
      <c r="B123" s="1">
        <f>1ST_500!K123</f>
        <v>159698.59</v>
      </c>
      <c r="C123" s="1">
        <f>1ST_500!Z123</f>
        <v>128402.24</v>
      </c>
      <c r="D123" s="1">
        <f>1ST_500!AO123</f>
        <v>71033.68</v>
      </c>
      <c r="E123" s="1">
        <f t="shared" si="18"/>
        <v>359134.51</v>
      </c>
      <c r="F123" s="1">
        <f>1ST_500!L123+1ST_500!AA123+1ST_500!AP123</f>
        <v>364864.97000000003</v>
      </c>
      <c r="G123" s="1">
        <f>1ST_500!E123</f>
        <v>81747.51000000001</v>
      </c>
      <c r="H123" s="1">
        <f>1ST_500!AH123</f>
        <v>57608.71</v>
      </c>
      <c r="I123" s="1">
        <f t="shared" si="19"/>
        <v>383273.31</v>
      </c>
      <c r="J123" s="1">
        <f>1ST_500!G123+1ST_500!V123+1ST_500!AK123</f>
        <v>389000.06000000006</v>
      </c>
      <c r="K123" s="1">
        <f t="shared" si="20"/>
        <v>359134.51</v>
      </c>
      <c r="L123" s="1">
        <f t="shared" si="21"/>
        <v>364864.97000000003</v>
      </c>
      <c r="M123" s="1">
        <f t="shared" si="22"/>
        <v>383273.31</v>
      </c>
      <c r="N123" s="1">
        <f t="shared" si="23"/>
        <v>389000.06000000006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ht="15">
      <c r="A124" s="1" t="s">
        <v>108</v>
      </c>
      <c r="B124" s="1">
        <f>1ST_500!K124</f>
        <v>71798.97</v>
      </c>
      <c r="C124" s="1">
        <f>1ST_500!Z124</f>
        <v>59976.659999999996</v>
      </c>
      <c r="D124" s="1">
        <f>1ST_500!AO124</f>
        <v>62806.17999999999</v>
      </c>
      <c r="E124" s="1">
        <f t="shared" si="18"/>
        <v>194581.81</v>
      </c>
      <c r="F124" s="1">
        <f>1ST_500!L124+1ST_500!AA124+1ST_500!AP124</f>
        <v>180671.76</v>
      </c>
      <c r="G124" s="1">
        <f>1ST_500!E124</f>
        <v>38196.56</v>
      </c>
      <c r="H124" s="1">
        <f>1ST_500!AH124</f>
        <v>28197.62</v>
      </c>
      <c r="I124" s="1">
        <f t="shared" si="19"/>
        <v>204580.75</v>
      </c>
      <c r="J124" s="1">
        <f>1ST_500!G124+1ST_500!V124+1ST_500!AK124</f>
        <v>189772.29</v>
      </c>
      <c r="K124" s="1">
        <f t="shared" si="20"/>
        <v>194581.81</v>
      </c>
      <c r="L124" s="1">
        <f t="shared" si="21"/>
        <v>180671.76</v>
      </c>
      <c r="M124" s="1">
        <f t="shared" si="22"/>
        <v>204580.75</v>
      </c>
      <c r="N124" s="1">
        <f t="shared" si="23"/>
        <v>189772.29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ht="15">
      <c r="A125" s="1" t="s">
        <v>109</v>
      </c>
      <c r="B125" s="1">
        <f>1ST_500!K125</f>
        <v>59800.83</v>
      </c>
      <c r="C125" s="1">
        <f>1ST_500!Z125</f>
        <v>48197.130000000005</v>
      </c>
      <c r="D125" s="1">
        <f>1ST_500!AO125</f>
        <v>48025.33</v>
      </c>
      <c r="E125" s="1">
        <f t="shared" si="18"/>
        <v>156023.29</v>
      </c>
      <c r="F125" s="1">
        <f>1ST_500!L125+1ST_500!AA125+1ST_500!AP125</f>
        <v>156136.32</v>
      </c>
      <c r="G125" s="1">
        <f>1ST_500!E125</f>
        <v>30696.75</v>
      </c>
      <c r="H125" s="1">
        <f>1ST_500!AH125</f>
        <v>25529.18</v>
      </c>
      <c r="I125" s="1">
        <f t="shared" si="19"/>
        <v>161190.86000000002</v>
      </c>
      <c r="J125" s="1">
        <f>1ST_500!G125+1ST_500!V125+1ST_500!AK125</f>
        <v>161838.97999999998</v>
      </c>
      <c r="K125" s="1">
        <f t="shared" si="20"/>
        <v>156023.29</v>
      </c>
      <c r="L125" s="1">
        <f t="shared" si="21"/>
        <v>156136.32</v>
      </c>
      <c r="M125" s="1">
        <f t="shared" si="22"/>
        <v>161190.86000000002</v>
      </c>
      <c r="N125" s="1">
        <f t="shared" si="23"/>
        <v>161838.97999999998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ht="15">
      <c r="A126" s="1" t="s">
        <v>110</v>
      </c>
      <c r="B126" s="1">
        <f>1ST_500!K126</f>
        <v>42170.7</v>
      </c>
      <c r="C126" s="1">
        <f>1ST_500!Z126</f>
        <v>34040.88</v>
      </c>
      <c r="D126" s="1">
        <f>1ST_500!AO126</f>
        <v>12951.65</v>
      </c>
      <c r="E126" s="1">
        <f t="shared" si="18"/>
        <v>89163.22999999998</v>
      </c>
      <c r="F126" s="1">
        <f>1ST_500!L126+1ST_500!AA126+1ST_500!AP126</f>
        <v>95638.49</v>
      </c>
      <c r="G126" s="1">
        <f>1ST_500!E126</f>
        <v>21632.92</v>
      </c>
      <c r="H126" s="1">
        <f>1ST_500!AH126</f>
        <v>14030.11</v>
      </c>
      <c r="I126" s="1">
        <f t="shared" si="19"/>
        <v>96766.03999999998</v>
      </c>
      <c r="J126" s="1">
        <f>1ST_500!G126+1ST_500!V126+1ST_500!AK126</f>
        <v>103894.31999999999</v>
      </c>
      <c r="K126" s="1">
        <f t="shared" si="20"/>
        <v>89163.22999999998</v>
      </c>
      <c r="L126" s="1">
        <f t="shared" si="21"/>
        <v>95638.49</v>
      </c>
      <c r="M126" s="1">
        <f t="shared" si="22"/>
        <v>96766.03999999998</v>
      </c>
      <c r="N126" s="1">
        <f t="shared" si="23"/>
        <v>103894.31999999999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ht="15">
      <c r="A127" s="1" t="s">
        <v>111</v>
      </c>
      <c r="B127" s="1">
        <f>1ST_500!K127</f>
        <v>72267.86</v>
      </c>
      <c r="C127" s="1">
        <f>1ST_500!Z127</f>
        <v>58199.7</v>
      </c>
      <c r="D127" s="1">
        <f>1ST_500!AO127</f>
        <v>59468.69</v>
      </c>
      <c r="E127" s="1">
        <f t="shared" si="18"/>
        <v>189936.25</v>
      </c>
      <c r="F127" s="1">
        <f>1ST_500!L127+1ST_500!AA127+1ST_500!AP127</f>
        <v>153114.6</v>
      </c>
      <c r="G127" s="1">
        <f>1ST_500!E127</f>
        <v>37000.26</v>
      </c>
      <c r="H127" s="1">
        <f>1ST_500!AH127</f>
        <v>27754.7</v>
      </c>
      <c r="I127" s="1">
        <f t="shared" si="19"/>
        <v>199181.81</v>
      </c>
      <c r="J127" s="1">
        <f>1ST_500!G127+1ST_500!V127+1ST_500!AK127</f>
        <v>163788.74</v>
      </c>
      <c r="K127" s="1">
        <f t="shared" si="20"/>
        <v>189936.25</v>
      </c>
      <c r="L127" s="1">
        <f t="shared" si="21"/>
        <v>153114.6</v>
      </c>
      <c r="M127" s="1">
        <f t="shared" si="22"/>
        <v>199181.81</v>
      </c>
      <c r="N127" s="1">
        <f t="shared" si="23"/>
        <v>163788.74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ht="15">
      <c r="A128" s="1" t="s">
        <v>112</v>
      </c>
      <c r="B128" s="1">
        <f>1ST_500!K128</f>
        <v>80866.81000000001</v>
      </c>
      <c r="C128" s="1">
        <f>1ST_500!Z128</f>
        <v>65174.66</v>
      </c>
      <c r="D128" s="1">
        <f>1ST_500!AO128</f>
        <v>43885.159999999996</v>
      </c>
      <c r="E128" s="1">
        <f t="shared" si="18"/>
        <v>189926.63000000003</v>
      </c>
      <c r="F128" s="1">
        <f>1ST_500!L128+1ST_500!AA128+1ST_500!AP128</f>
        <v>167709.11</v>
      </c>
      <c r="G128" s="1">
        <f>1ST_500!E128</f>
        <v>41462.5</v>
      </c>
      <c r="H128" s="1">
        <f>1ST_500!AH128</f>
        <v>25895.96</v>
      </c>
      <c r="I128" s="1">
        <f t="shared" si="19"/>
        <v>205493.17000000004</v>
      </c>
      <c r="J128" s="1">
        <f>1ST_500!G128+1ST_500!V128+1ST_500!AK128</f>
        <v>184244.11000000002</v>
      </c>
      <c r="K128" s="1">
        <f t="shared" si="20"/>
        <v>189926.63000000003</v>
      </c>
      <c r="L128" s="1">
        <f t="shared" si="21"/>
        <v>167709.11</v>
      </c>
      <c r="M128" s="1">
        <f t="shared" si="22"/>
        <v>205493.17000000004</v>
      </c>
      <c r="N128" s="1">
        <f t="shared" si="23"/>
        <v>184244.11000000002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ht="15">
      <c r="A129" s="1" t="s">
        <v>113</v>
      </c>
      <c r="B129" s="1">
        <f>1ST_500!K129</f>
        <v>191674.62</v>
      </c>
      <c r="C129" s="1">
        <f>1ST_500!Z129</f>
        <v>154261.33</v>
      </c>
      <c r="D129" s="1">
        <f>1ST_500!AO129</f>
        <v>165080.85</v>
      </c>
      <c r="E129" s="1">
        <f t="shared" si="18"/>
        <v>511016.79999999993</v>
      </c>
      <c r="F129" s="1">
        <f>1ST_500!L129+1ST_500!AA129+1ST_500!AP129</f>
        <v>521725.94999999995</v>
      </c>
      <c r="G129" s="1">
        <f>1ST_500!E129</f>
        <v>98245.45999999999</v>
      </c>
      <c r="H129" s="1">
        <f>1ST_500!AH129</f>
        <v>53602.02</v>
      </c>
      <c r="I129" s="1">
        <f t="shared" si="19"/>
        <v>555660.2399999999</v>
      </c>
      <c r="J129" s="1">
        <f>1ST_500!G129+1ST_500!V129+1ST_500!AK129</f>
        <v>562396.71</v>
      </c>
      <c r="K129" s="1">
        <f t="shared" si="20"/>
        <v>511016.79999999993</v>
      </c>
      <c r="L129" s="1">
        <f t="shared" si="21"/>
        <v>521725.94999999995</v>
      </c>
      <c r="M129" s="1">
        <f t="shared" si="22"/>
        <v>555660.2399999999</v>
      </c>
      <c r="N129" s="1">
        <f t="shared" si="23"/>
        <v>562396.71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ht="15">
      <c r="A130" s="1" t="s">
        <v>114</v>
      </c>
      <c r="B130" s="1">
        <f>1ST_500!K130</f>
        <v>218373.16999999998</v>
      </c>
      <c r="C130" s="1">
        <f>1ST_500!Z130</f>
        <v>176491.8</v>
      </c>
      <c r="D130" s="1">
        <f>1ST_500!AO130</f>
        <v>101510.90999999999</v>
      </c>
      <c r="E130" s="1">
        <f t="shared" si="18"/>
        <v>496375.87999999995</v>
      </c>
      <c r="F130" s="1">
        <f>1ST_500!L130+1ST_500!AA130+1ST_500!AP130</f>
        <v>501148.25</v>
      </c>
      <c r="G130" s="1">
        <f>1ST_500!E130</f>
        <v>112060.53</v>
      </c>
      <c r="H130" s="1">
        <f>1ST_500!AH130</f>
        <v>71309.1</v>
      </c>
      <c r="I130" s="1">
        <f t="shared" si="19"/>
        <v>537127.3099999999</v>
      </c>
      <c r="J130" s="1">
        <f>1ST_500!G130+1ST_500!V130+1ST_500!AK130</f>
        <v>539484.59</v>
      </c>
      <c r="K130" s="1">
        <f t="shared" si="20"/>
        <v>496375.87999999995</v>
      </c>
      <c r="L130" s="1">
        <f t="shared" si="21"/>
        <v>501148.25</v>
      </c>
      <c r="M130" s="1">
        <f t="shared" si="22"/>
        <v>537127.3099999999</v>
      </c>
      <c r="N130" s="1">
        <f t="shared" si="23"/>
        <v>539484.59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ht="15">
      <c r="A131" s="1" t="s">
        <v>161</v>
      </c>
      <c r="B131" s="1">
        <f>1ST_500!K131</f>
        <v>225599.67</v>
      </c>
      <c r="C131" s="1">
        <f>1ST_500!Z131</f>
        <v>181924.25</v>
      </c>
      <c r="D131" s="1">
        <f>1ST_500!AO131</f>
        <v>255185.10000000003</v>
      </c>
      <c r="E131" s="1">
        <f>B131+C131+D131</f>
        <v>662709.02</v>
      </c>
      <c r="F131" s="1">
        <f>1ST_500!L131+1ST_500!AA131+1ST_500!AP131</f>
        <v>0</v>
      </c>
      <c r="G131" s="1">
        <f>1ST_500!E131</f>
        <v>115807.88</v>
      </c>
      <c r="H131" s="1">
        <f>1ST_500!AH131</f>
        <v>82244.9</v>
      </c>
      <c r="I131" s="1">
        <f>B131+C131+D131+G131-H131</f>
        <v>696272</v>
      </c>
      <c r="J131" s="1">
        <f>1ST_500!G131+1ST_500!V131+1ST_500!AK131</f>
        <v>0</v>
      </c>
      <c r="K131" s="1">
        <f>E131</f>
        <v>662709.02</v>
      </c>
      <c r="L131" s="1">
        <f>F131</f>
        <v>0</v>
      </c>
      <c r="M131" s="1">
        <f>I131</f>
        <v>696272</v>
      </c>
      <c r="N131" s="1">
        <f>J131</f>
        <v>0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ht="15">
      <c r="A132" s="1" t="s">
        <v>115</v>
      </c>
      <c r="B132" s="1">
        <f>1ST_500!K132</f>
        <v>449959</v>
      </c>
      <c r="C132" s="1">
        <f>1ST_500!Z132</f>
        <v>368774.15</v>
      </c>
      <c r="D132" s="1">
        <f>1ST_500!AO132</f>
        <v>202371.76</v>
      </c>
      <c r="E132" s="1">
        <f t="shared" si="18"/>
        <v>1021104.91</v>
      </c>
      <c r="F132" s="1">
        <f>1ST_500!L132+1ST_500!AA132+1ST_500!AP132</f>
        <v>1043790.73</v>
      </c>
      <c r="G132" s="1">
        <f>1ST_500!E132</f>
        <v>230844.8</v>
      </c>
      <c r="H132" s="1">
        <f>1ST_500!AH132</f>
        <v>150142.82</v>
      </c>
      <c r="I132" s="1">
        <f t="shared" si="19"/>
        <v>1101806.89</v>
      </c>
      <c r="J132" s="1">
        <f>1ST_500!G132+1ST_500!V132+1ST_500!AK132</f>
        <v>1112629.95</v>
      </c>
      <c r="K132" s="1">
        <f t="shared" si="20"/>
        <v>1021104.91</v>
      </c>
      <c r="L132" s="1">
        <f t="shared" si="21"/>
        <v>1043790.73</v>
      </c>
      <c r="M132" s="1">
        <f t="shared" si="22"/>
        <v>1101806.89</v>
      </c>
      <c r="N132" s="1">
        <f t="shared" si="23"/>
        <v>1112629.95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ht="15">
      <c r="A133" s="1" t="s">
        <v>153</v>
      </c>
      <c r="B133" s="1">
        <f>1ST_500!K133</f>
        <v>260759.69</v>
      </c>
      <c r="C133" s="1">
        <f>1ST_500!Z133</f>
        <v>210256.66</v>
      </c>
      <c r="D133" s="1">
        <f>1ST_500!AO133</f>
        <v>210622.05</v>
      </c>
      <c r="E133" s="1">
        <f>B133+C133+D133</f>
        <v>681638.3999999999</v>
      </c>
      <c r="F133" s="1">
        <f>1ST_500!L133+1ST_500!AA133+1ST_500!AP133</f>
        <v>565057.38</v>
      </c>
      <c r="G133" s="1">
        <f>1ST_500!E133</f>
        <v>133848.89</v>
      </c>
      <c r="H133" s="1">
        <f>1ST_500!AH133</f>
        <v>100380.74</v>
      </c>
      <c r="I133" s="1">
        <f>B133+C133+D133+G133-H133</f>
        <v>715106.5499999999</v>
      </c>
      <c r="J133" s="1">
        <f>1ST_500!G133+1ST_500!V133+1ST_500!AK133</f>
        <v>598626.6200000001</v>
      </c>
      <c r="K133" s="1">
        <f aca="true" t="shared" si="24" ref="K133:L137">E133</f>
        <v>681638.3999999999</v>
      </c>
      <c r="L133" s="1">
        <f t="shared" si="24"/>
        <v>565057.38</v>
      </c>
      <c r="M133" s="1">
        <f aca="true" t="shared" si="25" ref="M133:N137">I133</f>
        <v>715106.5499999999</v>
      </c>
      <c r="N133" s="1">
        <f t="shared" si="25"/>
        <v>598626.6200000001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ht="15">
      <c r="A134" s="1" t="s">
        <v>116</v>
      </c>
      <c r="B134" s="1">
        <f>1ST_500!K134</f>
        <v>287068.07</v>
      </c>
      <c r="C134" s="1">
        <f>1ST_500!Z134</f>
        <v>222181.15</v>
      </c>
      <c r="D134" s="1">
        <f>1ST_500!AO134</f>
        <v>131267.2</v>
      </c>
      <c r="E134" s="1">
        <f>B134+C134+D134</f>
        <v>640516.4199999999</v>
      </c>
      <c r="F134" s="1">
        <f>1ST_500!L134+1ST_500!AA134+1ST_500!AP134</f>
        <v>603186.88</v>
      </c>
      <c r="G134" s="1">
        <f>1ST_500!E134</f>
        <v>141361.12000000002</v>
      </c>
      <c r="H134" s="1">
        <f>1ST_500!AH134</f>
        <v>103338.7</v>
      </c>
      <c r="I134" s="1">
        <f>B134+C134+D134+G134-H134</f>
        <v>678538.84</v>
      </c>
      <c r="J134" s="1">
        <f>1ST_500!G134+1ST_500!V134+1ST_500!AK134</f>
        <v>642989.28</v>
      </c>
      <c r="K134" s="1">
        <f t="shared" si="24"/>
        <v>640516.4199999999</v>
      </c>
      <c r="L134" s="1">
        <f t="shared" si="24"/>
        <v>603186.88</v>
      </c>
      <c r="M134" s="1">
        <f t="shared" si="25"/>
        <v>678538.84</v>
      </c>
      <c r="N134" s="1">
        <f t="shared" si="25"/>
        <v>642989.28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ht="15">
      <c r="A135" s="1" t="s">
        <v>117</v>
      </c>
      <c r="B135" s="1">
        <f>1ST_500!K135</f>
        <v>62865.6</v>
      </c>
      <c r="C135" s="1">
        <f>1ST_500!Z135</f>
        <v>50444.61</v>
      </c>
      <c r="D135" s="1">
        <f>1ST_500!AO135</f>
        <v>26548.13</v>
      </c>
      <c r="E135" s="1">
        <f>B135+C135+D135</f>
        <v>139858.34</v>
      </c>
      <c r="F135" s="1">
        <f>1ST_500!L135+1ST_500!AA135+1ST_500!AP135</f>
        <v>137534.96</v>
      </c>
      <c r="G135" s="1">
        <f>1ST_500!E135</f>
        <v>32066.1</v>
      </c>
      <c r="H135" s="1">
        <f>1ST_500!AH135</f>
        <v>20764.25</v>
      </c>
      <c r="I135" s="1">
        <f>B135+C135+D135+G135-H135</f>
        <v>151160.19</v>
      </c>
      <c r="J135" s="1">
        <f>1ST_500!G135+1ST_500!V135+1ST_500!AK135</f>
        <v>148660.47999999998</v>
      </c>
      <c r="K135" s="1">
        <f t="shared" si="24"/>
        <v>139858.34</v>
      </c>
      <c r="L135" s="1">
        <f t="shared" si="24"/>
        <v>137534.96</v>
      </c>
      <c r="M135" s="1">
        <f t="shared" si="25"/>
        <v>151160.19</v>
      </c>
      <c r="N135" s="1">
        <f t="shared" si="25"/>
        <v>148660.47999999998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ht="15">
      <c r="A136" s="1" t="s">
        <v>154</v>
      </c>
      <c r="B136" s="1">
        <f>1ST_500!K136</f>
        <v>97910.09</v>
      </c>
      <c r="C136" s="1">
        <f>1ST_500!Z136</f>
        <v>78960.28000000001</v>
      </c>
      <c r="D136" s="1">
        <f>1ST_500!AO136</f>
        <v>41585.08</v>
      </c>
      <c r="E136" s="1">
        <f>B136+C136+D136</f>
        <v>218455.45</v>
      </c>
      <c r="F136" s="1">
        <f>1ST_500!L136+1ST_500!AA136+1ST_500!AP136</f>
        <v>107109.06</v>
      </c>
      <c r="G136" s="1">
        <f>1ST_500!E136</f>
        <v>50259</v>
      </c>
      <c r="H136" s="1">
        <f>1ST_500!AH136</f>
        <v>32967.37</v>
      </c>
      <c r="I136" s="1">
        <f>B136+C136+D136+G136-H136</f>
        <v>235747.08000000002</v>
      </c>
      <c r="J136" s="1">
        <f>1ST_500!G136+1ST_500!V136+1ST_500!AK136</f>
        <v>121569.3</v>
      </c>
      <c r="K136" s="1">
        <f t="shared" si="24"/>
        <v>218455.45</v>
      </c>
      <c r="L136" s="1">
        <f t="shared" si="24"/>
        <v>107109.06</v>
      </c>
      <c r="M136" s="1">
        <f t="shared" si="25"/>
        <v>235747.08000000002</v>
      </c>
      <c r="N136" s="1">
        <f t="shared" si="25"/>
        <v>121569.3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ht="15">
      <c r="A137" s="1" t="s">
        <v>149</v>
      </c>
      <c r="B137" s="1">
        <f>1ST_500!K137</f>
        <v>47388.630000000005</v>
      </c>
      <c r="C137" s="1">
        <f>1ST_500!Z137</f>
        <v>38211.030000000006</v>
      </c>
      <c r="D137" s="1">
        <f>1ST_500!AO137</f>
        <v>31113.03</v>
      </c>
      <c r="E137" s="1">
        <f>B137+C137+D137</f>
        <v>116712.69</v>
      </c>
      <c r="F137" s="1">
        <f>1ST_500!L137+1ST_500!AA137+1ST_500!AP137</f>
        <v>127848.49000000002</v>
      </c>
      <c r="G137" s="1">
        <f>1ST_500!E137</f>
        <v>24326.63</v>
      </c>
      <c r="H137" s="1">
        <f>1ST_500!AH137</f>
        <v>15132.22</v>
      </c>
      <c r="I137" s="1">
        <f>B137+C137+D137+G137-H137</f>
        <v>125907.1</v>
      </c>
      <c r="J137" s="1">
        <f>1ST_500!G137+1ST_500!V137+1ST_500!AK137</f>
        <v>136712.61000000002</v>
      </c>
      <c r="K137" s="1">
        <f t="shared" si="24"/>
        <v>116712.69</v>
      </c>
      <c r="L137" s="1">
        <f t="shared" si="24"/>
        <v>127848.49000000002</v>
      </c>
      <c r="M137" s="1">
        <f t="shared" si="25"/>
        <v>125907.1</v>
      </c>
      <c r="N137" s="1">
        <f t="shared" si="25"/>
        <v>136712.61000000002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ht="15">
      <c r="A138" s="1" t="s">
        <v>118</v>
      </c>
      <c r="B138" s="1">
        <f>1ST_500!K138</f>
        <v>296415.17000000004</v>
      </c>
      <c r="C138" s="1">
        <f>1ST_500!Z138</f>
        <v>238977.83</v>
      </c>
      <c r="D138" s="1">
        <f>1ST_500!AO138</f>
        <v>263362.32</v>
      </c>
      <c r="E138" s="1">
        <f t="shared" si="18"/>
        <v>798755.3200000001</v>
      </c>
      <c r="F138" s="1">
        <f>1ST_500!L138+1ST_500!AA138+1ST_500!AP138</f>
        <v>751012.8</v>
      </c>
      <c r="G138" s="1">
        <f>1ST_500!E138</f>
        <v>152053.36000000002</v>
      </c>
      <c r="H138" s="1">
        <f>1ST_500!AH138</f>
        <v>109577.02</v>
      </c>
      <c r="I138" s="1">
        <f t="shared" si="19"/>
        <v>841231.66</v>
      </c>
      <c r="J138" s="1">
        <f>1ST_500!G138+1ST_500!V138+1ST_500!AK138</f>
        <v>797570.33</v>
      </c>
      <c r="K138" s="1">
        <f t="shared" si="20"/>
        <v>798755.3200000001</v>
      </c>
      <c r="L138" s="1">
        <f t="shared" si="21"/>
        <v>751012.8</v>
      </c>
      <c r="M138" s="1">
        <f t="shared" si="22"/>
        <v>841231.66</v>
      </c>
      <c r="N138" s="1">
        <f t="shared" si="23"/>
        <v>797570.33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ht="15">
      <c r="A139" s="1" t="s">
        <v>145</v>
      </c>
      <c r="B139" s="1">
        <f>1ST_500!K139</f>
        <v>178517.30000000002</v>
      </c>
      <c r="C139" s="1">
        <f>1ST_500!Z139</f>
        <v>144281.21</v>
      </c>
      <c r="D139" s="1">
        <f>1ST_500!AO139</f>
        <v>52903.380000000005</v>
      </c>
      <c r="E139" s="1">
        <f t="shared" si="18"/>
        <v>375701.89</v>
      </c>
      <c r="F139" s="1">
        <f>1ST_500!L139+1ST_500!AA139+1ST_500!AP139</f>
        <v>311907.61</v>
      </c>
      <c r="G139" s="1">
        <f>1ST_500!E139</f>
        <v>91632.38</v>
      </c>
      <c r="H139" s="1">
        <f>1ST_500!AH139</f>
        <v>61903.38</v>
      </c>
      <c r="I139" s="1">
        <f t="shared" si="19"/>
        <v>405430.89</v>
      </c>
      <c r="J139" s="1">
        <f>1ST_500!G139+1ST_500!V139+1ST_500!AK139</f>
        <v>326746.31000000006</v>
      </c>
      <c r="K139" s="1">
        <f>E139</f>
        <v>375701.89</v>
      </c>
      <c r="L139" s="1">
        <f>F139</f>
        <v>311907.61</v>
      </c>
      <c r="M139" s="1">
        <f>I139</f>
        <v>405430.89</v>
      </c>
      <c r="N139" s="1">
        <f t="shared" si="23"/>
        <v>326746.31000000006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ht="15">
      <c r="A140" s="1" t="s">
        <v>119</v>
      </c>
      <c r="B140" s="1">
        <f>1ST_500!K140</f>
        <v>291721.20999999996</v>
      </c>
      <c r="C140" s="1">
        <f>1ST_500!Z140</f>
        <v>231123.44</v>
      </c>
      <c r="D140" s="1">
        <f>1ST_500!AO140</f>
        <v>245293.41999999998</v>
      </c>
      <c r="E140" s="1">
        <f t="shared" si="18"/>
        <v>768138.07</v>
      </c>
      <c r="F140" s="1">
        <f>1ST_500!L140+1ST_500!AA140+1ST_500!AP140</f>
        <v>634630.8200000001</v>
      </c>
      <c r="G140" s="1">
        <f>1ST_500!E140</f>
        <v>147043.16999999998</v>
      </c>
      <c r="H140" s="1">
        <f>1ST_500!AH140</f>
        <v>100671.13</v>
      </c>
      <c r="I140" s="1">
        <f t="shared" si="19"/>
        <v>814510.11</v>
      </c>
      <c r="J140" s="1">
        <f>1ST_500!G140+1ST_500!V140+1ST_500!AK140</f>
        <v>676084.78</v>
      </c>
      <c r="K140" s="1">
        <f t="shared" si="20"/>
        <v>768138.07</v>
      </c>
      <c r="L140" s="1">
        <f t="shared" si="21"/>
        <v>634630.8200000001</v>
      </c>
      <c r="M140" s="1">
        <f t="shared" si="22"/>
        <v>814510.11</v>
      </c>
      <c r="N140" s="1">
        <f t="shared" si="23"/>
        <v>676084.78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ht="15">
      <c r="A141" s="1" t="s">
        <v>120</v>
      </c>
      <c r="B141" s="1">
        <f>1ST_500!K141</f>
        <v>187322.38</v>
      </c>
      <c r="C141" s="1">
        <f>1ST_500!Z141</f>
        <v>131463.23</v>
      </c>
      <c r="D141" s="1">
        <f>1ST_500!AO141</f>
        <v>93228.51999999999</v>
      </c>
      <c r="E141" s="1">
        <f t="shared" si="18"/>
        <v>412014.13</v>
      </c>
      <c r="F141" s="1">
        <f>1ST_500!L141+1ST_500!AA141+1ST_500!AP141</f>
        <v>388537.66</v>
      </c>
      <c r="G141" s="1">
        <f>1ST_500!E141</f>
        <v>83643.82</v>
      </c>
      <c r="H141" s="1">
        <f>1ST_500!AH141</f>
        <v>56206.23</v>
      </c>
      <c r="I141" s="1">
        <f t="shared" si="19"/>
        <v>439451.72000000003</v>
      </c>
      <c r="J141" s="1">
        <f>1ST_500!G141+1ST_500!V141+1ST_500!AK141</f>
        <v>415578.98</v>
      </c>
      <c r="K141" s="1">
        <f t="shared" si="20"/>
        <v>412014.13</v>
      </c>
      <c r="L141" s="1">
        <f t="shared" si="21"/>
        <v>388537.66</v>
      </c>
      <c r="M141" s="1">
        <f t="shared" si="22"/>
        <v>439451.72000000003</v>
      </c>
      <c r="N141" s="1">
        <f t="shared" si="23"/>
        <v>415578.98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ht="15">
      <c r="A142" s="1" t="s">
        <v>121</v>
      </c>
      <c r="B142" s="1">
        <f>1ST_500!K142</f>
        <v>55822.740000000005</v>
      </c>
      <c r="C142" s="1">
        <f>1ST_500!Z142</f>
        <v>44996.99</v>
      </c>
      <c r="D142" s="1">
        <f>1ST_500!AO142</f>
        <v>33919.06</v>
      </c>
      <c r="E142" s="1">
        <f t="shared" si="18"/>
        <v>134738.79</v>
      </c>
      <c r="F142" s="1">
        <f>1ST_500!L142+1ST_500!AA142+1ST_500!AP142</f>
        <v>132778.32</v>
      </c>
      <c r="G142" s="1">
        <f>1ST_500!E142</f>
        <v>28649.41</v>
      </c>
      <c r="H142" s="1">
        <f>1ST_500!AH142</f>
        <v>19958.25</v>
      </c>
      <c r="I142" s="1">
        <f t="shared" si="19"/>
        <v>143429.95</v>
      </c>
      <c r="J142" s="1">
        <f>1ST_500!G142+1ST_500!V142+1ST_500!AK142</f>
        <v>138825.53</v>
      </c>
      <c r="K142" s="1">
        <f t="shared" si="20"/>
        <v>134738.79</v>
      </c>
      <c r="L142" s="1">
        <f t="shared" si="21"/>
        <v>132778.32</v>
      </c>
      <c r="M142" s="1">
        <f t="shared" si="22"/>
        <v>143429.95</v>
      </c>
      <c r="N142" s="1">
        <f t="shared" si="23"/>
        <v>138825.53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ht="15">
      <c r="A143" s="1" t="s">
        <v>122</v>
      </c>
      <c r="B143" s="1">
        <f>1ST_500!K143</f>
        <v>490804.89</v>
      </c>
      <c r="C143" s="1">
        <f>1ST_500!Z143</f>
        <v>403326.09</v>
      </c>
      <c r="D143" s="1">
        <f>1ST_500!AO143</f>
        <v>244933.61</v>
      </c>
      <c r="E143" s="1">
        <f t="shared" si="18"/>
        <v>1139064.5899999999</v>
      </c>
      <c r="F143" s="1">
        <f>1ST_500!L143+1ST_500!AA143+1ST_500!AP143</f>
        <v>1223574.54</v>
      </c>
      <c r="G143" s="1">
        <f>1ST_500!E143</f>
        <v>251607.01</v>
      </c>
      <c r="H143" s="1">
        <f>1ST_500!AH143</f>
        <v>184291.18</v>
      </c>
      <c r="I143" s="1">
        <f t="shared" si="19"/>
        <v>1206380.42</v>
      </c>
      <c r="J143" s="1">
        <f>1ST_500!G143+1ST_500!V143+1ST_500!AK143</f>
        <v>1275521.68</v>
      </c>
      <c r="K143" s="1">
        <f t="shared" si="20"/>
        <v>1139064.5899999999</v>
      </c>
      <c r="L143" s="1">
        <f t="shared" si="21"/>
        <v>1223574.54</v>
      </c>
      <c r="M143" s="1">
        <f t="shared" si="22"/>
        <v>1206380.42</v>
      </c>
      <c r="N143" s="1">
        <f t="shared" si="23"/>
        <v>1275521.68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ht="15">
      <c r="A145" s="1" t="s">
        <v>151</v>
      </c>
      <c r="B145" s="1">
        <f>1ST_500!K145</f>
        <v>8300</v>
      </c>
      <c r="C145" s="1">
        <f>1ST_500!Z145</f>
        <v>4950</v>
      </c>
      <c r="D145" s="1">
        <f>1ST_500!AO145</f>
        <v>36465.1</v>
      </c>
      <c r="E145" s="1">
        <f>B145+C145+D145</f>
        <v>49715.1</v>
      </c>
      <c r="F145" s="1">
        <f>1ST_500!L145+1ST_500!AA145+1ST_500!AP145</f>
        <v>1929765.1</v>
      </c>
      <c r="G145" s="1">
        <f>1ST_500!E145</f>
        <v>0</v>
      </c>
      <c r="H145" s="1">
        <f>1ST_500!AH145</f>
        <v>0</v>
      </c>
      <c r="I145" s="1">
        <f>B145+C145+D145+G145-H145</f>
        <v>49715.1</v>
      </c>
      <c r="J145" s="1">
        <f>1ST_500!G145+1ST_500!V145+1ST_500!AK145</f>
        <v>1929765.1</v>
      </c>
      <c r="K145" s="1">
        <f aca="true" t="shared" si="26" ref="K145:L147">E145</f>
        <v>49715.1</v>
      </c>
      <c r="L145" s="1">
        <f t="shared" si="26"/>
        <v>1929765.1</v>
      </c>
      <c r="M145" s="1">
        <f aca="true" t="shared" si="27" ref="M145:N147">I145</f>
        <v>49715.1</v>
      </c>
      <c r="N145" s="1">
        <f t="shared" si="27"/>
        <v>1929765.1</v>
      </c>
      <c r="O145" s="28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ht="15">
      <c r="A146" s="1" t="s">
        <v>150</v>
      </c>
      <c r="B146" s="1">
        <f>1ST_500!K146</f>
        <v>68140.52</v>
      </c>
      <c r="C146" s="1">
        <f>1ST_500!Z146</f>
        <v>23060.72</v>
      </c>
      <c r="D146" s="1">
        <f>1ST_500!AO146</f>
        <v>8113609.64</v>
      </c>
      <c r="E146" s="1">
        <f>B146+C146+D146</f>
        <v>8204810.88</v>
      </c>
      <c r="F146" s="1">
        <f>1ST_500!L146+1ST_500!AA146+1ST_500!AP146</f>
        <v>8597317.430000002</v>
      </c>
      <c r="G146" s="1">
        <f>1ST_500!E146</f>
        <v>0</v>
      </c>
      <c r="H146" s="1">
        <f>1ST_500!AH146</f>
        <v>0</v>
      </c>
      <c r="I146" s="1">
        <f>B146+C146+D146+G146-H146</f>
        <v>8204810.88</v>
      </c>
      <c r="J146" s="1">
        <f>1ST_500!G146+1ST_500!V146+1ST_500!AK146</f>
        <v>8597317.430000002</v>
      </c>
      <c r="K146" s="1">
        <f t="shared" si="26"/>
        <v>8204810.88</v>
      </c>
      <c r="L146" s="1">
        <f t="shared" si="26"/>
        <v>8597317.430000002</v>
      </c>
      <c r="M146" s="1">
        <f t="shared" si="27"/>
        <v>8204810.88</v>
      </c>
      <c r="N146" s="1">
        <f t="shared" si="27"/>
        <v>8597317.430000002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ht="15">
      <c r="A147" s="1" t="s">
        <v>124</v>
      </c>
      <c r="B147" s="1">
        <f>1ST_500!K147</f>
        <v>924191397.79</v>
      </c>
      <c r="C147" s="1">
        <f>1ST_500!Z147</f>
        <v>750020540.98</v>
      </c>
      <c r="D147" s="1">
        <f>1ST_500!AO147</f>
        <v>1069697884.9</v>
      </c>
      <c r="E147" s="1">
        <f>B147+C147+D147</f>
        <v>2743909823.67</v>
      </c>
      <c r="F147" s="1">
        <f>1ST_500!L147+1ST_500!AA147+1ST_500!AP147</f>
        <v>2429894464.7599998</v>
      </c>
      <c r="G147" s="1">
        <f>1ST_500!E147</f>
        <v>450336747.95</v>
      </c>
      <c r="H147" s="1">
        <f>1ST_500!AH147</f>
        <v>383194865.17</v>
      </c>
      <c r="I147" s="1">
        <f>B147+C147+D147+G147-H147</f>
        <v>2811051706.45</v>
      </c>
      <c r="J147" s="1">
        <f>1ST_500!G147+1ST_500!V147+1ST_500!AK147</f>
        <v>2452296148.1499996</v>
      </c>
      <c r="K147" s="1">
        <f t="shared" si="26"/>
        <v>2743909823.67</v>
      </c>
      <c r="L147" s="1">
        <f t="shared" si="26"/>
        <v>2429894464.7599998</v>
      </c>
      <c r="M147" s="1">
        <f t="shared" si="27"/>
        <v>2811051706.45</v>
      </c>
      <c r="N147" s="1">
        <f t="shared" si="27"/>
        <v>2452296148.1499996</v>
      </c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ht="15">
      <c r="A148" s="1" t="s">
        <v>123</v>
      </c>
      <c r="B148" s="28" t="s">
        <v>123</v>
      </c>
      <c r="C148" s="28" t="s">
        <v>123</v>
      </c>
      <c r="D148" s="28" t="s">
        <v>123</v>
      </c>
      <c r="E148" s="28" t="s">
        <v>123</v>
      </c>
      <c r="F148" s="28" t="s">
        <v>123</v>
      </c>
      <c r="G148" s="28" t="s">
        <v>123</v>
      </c>
      <c r="H148" s="28" t="s">
        <v>123</v>
      </c>
      <c r="I148" s="28" t="s">
        <v>123</v>
      </c>
      <c r="J148" s="28" t="s">
        <v>123</v>
      </c>
      <c r="K148" s="28" t="s">
        <v>123</v>
      </c>
      <c r="L148" s="28" t="s">
        <v>123</v>
      </c>
      <c r="M148" s="28" t="s">
        <v>123</v>
      </c>
      <c r="N148" s="28" t="s">
        <v>123</v>
      </c>
      <c r="O148" s="28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ht="15">
      <c r="A149" s="1" t="s">
        <v>125</v>
      </c>
      <c r="B149" s="1">
        <f aca="true" t="shared" si="28" ref="B149:M149">SUM(B12:B147)</f>
        <v>2022090569.5700004</v>
      </c>
      <c r="C149" s="1">
        <f t="shared" si="28"/>
        <v>1639440523.98</v>
      </c>
      <c r="D149" s="1">
        <f t="shared" si="28"/>
        <v>2371273979.0500007</v>
      </c>
      <c r="E149" s="1">
        <f t="shared" si="28"/>
        <v>6032805072.6</v>
      </c>
      <c r="F149" s="1">
        <f t="shared" si="28"/>
        <v>5553163275.700001</v>
      </c>
      <c r="G149" s="1">
        <f t="shared" si="28"/>
        <v>987911178.6599998</v>
      </c>
      <c r="H149" s="1">
        <f t="shared" si="28"/>
        <v>847643179.86</v>
      </c>
      <c r="I149" s="1">
        <f t="shared" si="28"/>
        <v>6173073071.4</v>
      </c>
      <c r="J149" s="1">
        <f t="shared" si="28"/>
        <v>5616124651.419999</v>
      </c>
      <c r="K149" s="1">
        <f t="shared" si="28"/>
        <v>6032805072.6</v>
      </c>
      <c r="L149" s="1">
        <f t="shared" si="28"/>
        <v>5553163275.700001</v>
      </c>
      <c r="M149" s="1">
        <f t="shared" si="28"/>
        <v>6173073071.4</v>
      </c>
      <c r="N149" s="1">
        <f>J149</f>
        <v>5616124651.419999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ht="15">
      <c r="A150" s="1" t="s">
        <v>126</v>
      </c>
      <c r="B150" s="1">
        <f aca="true" t="shared" si="29" ref="B150:M150">B147</f>
        <v>924191397.79</v>
      </c>
      <c r="C150" s="1">
        <f t="shared" si="29"/>
        <v>750020540.98</v>
      </c>
      <c r="D150" s="1">
        <f t="shared" si="29"/>
        <v>1069697884.9</v>
      </c>
      <c r="E150" s="1">
        <f t="shared" si="29"/>
        <v>2743909823.67</v>
      </c>
      <c r="F150" s="1">
        <f t="shared" si="29"/>
        <v>2429894464.7599998</v>
      </c>
      <c r="G150" s="1">
        <f t="shared" si="29"/>
        <v>450336747.95</v>
      </c>
      <c r="H150" s="1">
        <f t="shared" si="29"/>
        <v>383194865.17</v>
      </c>
      <c r="I150" s="1">
        <f t="shared" si="29"/>
        <v>2811051706.45</v>
      </c>
      <c r="J150" s="1">
        <f t="shared" si="29"/>
        <v>2452296148.1499996</v>
      </c>
      <c r="K150" s="1">
        <f t="shared" si="29"/>
        <v>2743909823.67</v>
      </c>
      <c r="L150" s="1">
        <f t="shared" si="29"/>
        <v>2429894464.7599998</v>
      </c>
      <c r="M150" s="1">
        <f t="shared" si="29"/>
        <v>2811051706.45</v>
      </c>
      <c r="N150" s="1">
        <f>J150</f>
        <v>2452296148.1499996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ht="15">
      <c r="A151" s="1" t="s">
        <v>127</v>
      </c>
      <c r="B151" s="1">
        <f>SUM(B12:B146)</f>
        <v>1097899171.7800004</v>
      </c>
      <c r="C151" s="1">
        <f aca="true" t="shared" si="30" ref="C151:N151">SUM(C12:C146)</f>
        <v>889419983</v>
      </c>
      <c r="D151" s="1">
        <f t="shared" si="30"/>
        <v>1301576094.1500006</v>
      </c>
      <c r="E151" s="1">
        <f t="shared" si="30"/>
        <v>3288895248.9300003</v>
      </c>
      <c r="F151" s="1">
        <f t="shared" si="30"/>
        <v>3123268810.9400005</v>
      </c>
      <c r="G151" s="1">
        <f t="shared" si="30"/>
        <v>537574430.7099999</v>
      </c>
      <c r="H151" s="1">
        <f t="shared" si="30"/>
        <v>464448314.69</v>
      </c>
      <c r="I151" s="1">
        <f t="shared" si="30"/>
        <v>3362021364.9500003</v>
      </c>
      <c r="J151" s="1">
        <f t="shared" si="30"/>
        <v>3163828503.2699995</v>
      </c>
      <c r="K151" s="1">
        <f t="shared" si="30"/>
        <v>3288895248.9300003</v>
      </c>
      <c r="L151" s="1">
        <f t="shared" si="30"/>
        <v>3123268810.9400005</v>
      </c>
      <c r="M151" s="1">
        <f t="shared" si="30"/>
        <v>3362021364.9500003</v>
      </c>
      <c r="N151" s="1">
        <f t="shared" si="30"/>
        <v>3163828503.2699995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ht="15">
      <c r="A152" s="1" t="s">
        <v>123</v>
      </c>
      <c r="B152" s="1" t="s">
        <v>123</v>
      </c>
      <c r="C152" s="1" t="s">
        <v>123</v>
      </c>
      <c r="D152" s="1" t="s">
        <v>123</v>
      </c>
      <c r="E152" s="1" t="s">
        <v>123</v>
      </c>
      <c r="F152" s="1" t="s">
        <v>123</v>
      </c>
      <c r="G152" s="1" t="s">
        <v>123</v>
      </c>
      <c r="H152" s="1" t="s">
        <v>123</v>
      </c>
      <c r="I152" s="1" t="s">
        <v>123</v>
      </c>
      <c r="J152" s="1" t="s">
        <v>123</v>
      </c>
      <c r="K152" s="1" t="s">
        <v>123</v>
      </c>
      <c r="L152" s="1" t="s">
        <v>123</v>
      </c>
      <c r="M152" s="1" t="s">
        <v>123</v>
      </c>
      <c r="N152" s="1">
        <f>J152</f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ht="15">
      <c r="A153" s="3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 t="s">
        <v>123</v>
      </c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</sheetData>
  <sheetProtection/>
  <printOptions/>
  <pageMargins left="0.45" right="0.17" top="0.5" bottom="0.47" header="0.24" footer="0.24"/>
  <pageSetup fitToHeight="3" fitToWidth="1" horizontalDpi="600" verticalDpi="600" orientation="landscape" paperSize="5" scale="63" r:id="rId1"/>
  <headerFooter alignWithMargins="0">
    <oddHeader>&amp;L&amp;D
&amp;T</oddHeader>
    <oddFooter>&amp;L&amp;Z&amp;F&amp;R&amp;P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1"/>
  <sheetViews>
    <sheetView tabSelected="1" zoomScale="75" zoomScaleNormal="75" zoomScalePageLayoutView="0" workbookViewId="0" topLeftCell="A1">
      <pane xSplit="1" ySplit="9" topLeftCell="B133" activePane="bottomRight" state="frozen"/>
      <selection pane="topLeft" activeCell="D4" sqref="D4"/>
      <selection pane="topRight" activeCell="D4" sqref="D4"/>
      <selection pane="bottomLeft" activeCell="D4" sqref="D4"/>
      <selection pane="bottomRight" activeCell="B133" sqref="B133"/>
    </sheetView>
  </sheetViews>
  <sheetFormatPr defaultColWidth="9.6640625" defaultRowHeight="15"/>
  <cols>
    <col min="1" max="1" width="18.6640625" style="18" customWidth="1"/>
    <col min="2" max="3" width="18.6640625" style="18" bestFit="1" customWidth="1"/>
    <col min="4" max="4" width="19.3359375" style="18" bestFit="1" customWidth="1"/>
    <col min="5" max="5" width="11.5546875" style="18" bestFit="1" customWidth="1"/>
    <col min="6" max="7" width="19.77734375" style="18" bestFit="1" customWidth="1"/>
    <col min="8" max="8" width="19.3359375" style="18" bestFit="1" customWidth="1"/>
    <col min="9" max="9" width="12.6640625" style="18" bestFit="1" customWidth="1"/>
    <col min="10" max="16384" width="9.6640625" style="18" customWidth="1"/>
  </cols>
  <sheetData>
    <row r="1" spans="1:256" ht="15.75">
      <c r="A1" s="10"/>
      <c r="B1" s="10"/>
      <c r="C1" s="2"/>
      <c r="D1" s="2"/>
      <c r="E1" s="2"/>
      <c r="F1" s="2"/>
      <c r="G1" s="2"/>
      <c r="H1" s="2"/>
      <c r="I1" s="2" t="s">
        <v>144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>
      <c r="A2" s="10" t="s">
        <v>129</v>
      </c>
      <c r="B2" s="10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.75">
      <c r="A3" s="10" t="s">
        <v>130</v>
      </c>
      <c r="B3" s="10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.75">
      <c r="A4" s="10" t="s">
        <v>148</v>
      </c>
      <c r="B4" s="10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.75">
      <c r="A5" s="10" t="s">
        <v>142</v>
      </c>
      <c r="B5" s="10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5.75">
      <c r="A6" s="10" t="s">
        <v>188</v>
      </c>
      <c r="B6" s="10"/>
      <c r="C6" s="2"/>
      <c r="D6" s="2"/>
      <c r="E6" s="2"/>
      <c r="F6" s="2"/>
      <c r="G6" s="2"/>
      <c r="H6" s="2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">
      <c r="A7" s="5"/>
      <c r="B7" s="5"/>
      <c r="C7" s="5"/>
      <c r="D7" s="5"/>
      <c r="E7" s="5"/>
      <c r="F7" s="5"/>
      <c r="G7" s="5"/>
      <c r="H7" s="5"/>
      <c r="I7" s="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5.75">
      <c r="A8" s="1"/>
      <c r="B8" s="31" t="s">
        <v>187</v>
      </c>
      <c r="C8" s="31" t="s">
        <v>160</v>
      </c>
      <c r="D8" s="31" t="s">
        <v>133</v>
      </c>
      <c r="E8" s="31" t="s">
        <v>135</v>
      </c>
      <c r="F8" s="31" t="s">
        <v>186</v>
      </c>
      <c r="G8" s="31" t="s">
        <v>157</v>
      </c>
      <c r="H8" s="31" t="s">
        <v>133</v>
      </c>
      <c r="I8" s="31" t="s">
        <v>135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.75">
      <c r="A9" s="1"/>
      <c r="B9" s="31" t="s">
        <v>136</v>
      </c>
      <c r="C9" s="31" t="s">
        <v>136</v>
      </c>
      <c r="D9" s="31" t="s">
        <v>143</v>
      </c>
      <c r="E9" s="31" t="s">
        <v>143</v>
      </c>
      <c r="F9" s="31" t="s">
        <v>136</v>
      </c>
      <c r="G9" s="31" t="s">
        <v>136</v>
      </c>
      <c r="H9" s="31" t="s">
        <v>143</v>
      </c>
      <c r="I9" s="31" t="s">
        <v>143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.75">
      <c r="A10" s="32"/>
      <c r="B10" s="32"/>
      <c r="C10" s="32"/>
      <c r="D10" s="32"/>
      <c r="E10" s="32"/>
      <c r="F10" s="33"/>
      <c r="G10" s="32"/>
      <c r="H10" s="32"/>
      <c r="I10" s="3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.75">
      <c r="A11" s="7" t="s">
        <v>0</v>
      </c>
      <c r="B11" s="1"/>
      <c r="C11" s="1"/>
      <c r="D11" s="1"/>
      <c r="E11" s="1"/>
      <c r="F11" s="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5">
      <c r="A12" s="1" t="s">
        <v>1</v>
      </c>
      <c r="B12" s="20">
        <v>243.71</v>
      </c>
      <c r="C12" s="20">
        <v>531.88</v>
      </c>
      <c r="D12" s="20">
        <v>-288.16999999999996</v>
      </c>
      <c r="E12" s="22">
        <v>-0.5417951417612995</v>
      </c>
      <c r="F12" s="34">
        <v>361.56</v>
      </c>
      <c r="G12" s="20">
        <v>1347.13</v>
      </c>
      <c r="H12" s="20">
        <v>-985.5700000000002</v>
      </c>
      <c r="I12" s="22">
        <v>-0.731607194554349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5">
      <c r="A13" s="1" t="s">
        <v>2</v>
      </c>
      <c r="B13" s="20">
        <v>2034703.3900000001</v>
      </c>
      <c r="C13" s="20">
        <v>2016226.2599999998</v>
      </c>
      <c r="D13" s="20">
        <v>18477.130000000354</v>
      </c>
      <c r="E13" s="22">
        <v>0.00916421453612074</v>
      </c>
      <c r="F13" s="34">
        <v>4022479.0500000003</v>
      </c>
      <c r="G13" s="20">
        <v>3998705.83</v>
      </c>
      <c r="H13" s="20">
        <v>23773.220000000205</v>
      </c>
      <c r="I13" s="22">
        <v>0.005945228534103046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5">
      <c r="A14" s="1" t="s">
        <v>3</v>
      </c>
      <c r="B14" s="20">
        <v>178.3</v>
      </c>
      <c r="C14" s="20">
        <v>908.98</v>
      </c>
      <c r="D14" s="20">
        <v>-730.6800000000001</v>
      </c>
      <c r="E14" s="22">
        <v>-0.803846069220445</v>
      </c>
      <c r="F14" s="34">
        <v>592.05</v>
      </c>
      <c r="G14" s="20">
        <v>2936.91</v>
      </c>
      <c r="H14" s="20">
        <v>-2344.8599999999997</v>
      </c>
      <c r="I14" s="22">
        <v>-0.7984105743791944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">
      <c r="A15" s="1" t="s">
        <v>4</v>
      </c>
      <c r="B15" s="20">
        <v>0</v>
      </c>
      <c r="C15" s="20">
        <v>0</v>
      </c>
      <c r="D15" s="20">
        <v>0</v>
      </c>
      <c r="E15" s="22" t="s">
        <v>128</v>
      </c>
      <c r="F15" s="34">
        <v>0</v>
      </c>
      <c r="G15" s="20">
        <v>0</v>
      </c>
      <c r="H15" s="20">
        <v>0</v>
      </c>
      <c r="I15" s="22" t="s">
        <v>128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5">
      <c r="A16" s="1" t="s">
        <v>5</v>
      </c>
      <c r="B16" s="20">
        <v>1582.67</v>
      </c>
      <c r="C16" s="20">
        <v>646.56</v>
      </c>
      <c r="D16" s="20">
        <v>936.1100000000001</v>
      </c>
      <c r="E16" s="22">
        <v>1.4478316010888397</v>
      </c>
      <c r="F16" s="34">
        <v>2978.41</v>
      </c>
      <c r="G16" s="20">
        <v>7448.6</v>
      </c>
      <c r="H16" s="20">
        <v>-4470.1900000000005</v>
      </c>
      <c r="I16" s="22">
        <v>-0.6001382810192519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5">
      <c r="A17" s="1" t="s">
        <v>6</v>
      </c>
      <c r="B17" s="20">
        <v>641349.87</v>
      </c>
      <c r="C17" s="20">
        <v>588157.0700000001</v>
      </c>
      <c r="D17" s="20">
        <v>53192.79999999993</v>
      </c>
      <c r="E17" s="22">
        <v>0.09043978677328476</v>
      </c>
      <c r="F17" s="34">
        <v>1258522.0100000002</v>
      </c>
      <c r="G17" s="20">
        <v>1153192.48</v>
      </c>
      <c r="H17" s="20">
        <v>105329.53000000026</v>
      </c>
      <c r="I17" s="22">
        <v>0.0913373368511736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5">
      <c r="A18" s="1" t="s">
        <v>7</v>
      </c>
      <c r="B18" s="20">
        <v>0</v>
      </c>
      <c r="C18" s="20">
        <v>113.67</v>
      </c>
      <c r="D18" s="20">
        <v>-113.67</v>
      </c>
      <c r="E18" s="22">
        <v>-1</v>
      </c>
      <c r="F18" s="34">
        <v>145.62</v>
      </c>
      <c r="G18" s="20">
        <v>620.6899999999999</v>
      </c>
      <c r="H18" s="20">
        <v>-475.06999999999994</v>
      </c>
      <c r="I18" s="22">
        <v>-0.7653901303388164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">
      <c r="A19" s="1" t="s">
        <v>8</v>
      </c>
      <c r="B19" s="20">
        <v>929.99</v>
      </c>
      <c r="C19" s="20">
        <v>925.01</v>
      </c>
      <c r="D19" s="20">
        <v>4.980000000000018</v>
      </c>
      <c r="E19" s="22">
        <v>0.0053837255813450864</v>
      </c>
      <c r="F19" s="34">
        <v>2222.2</v>
      </c>
      <c r="G19" s="20">
        <v>14540.79</v>
      </c>
      <c r="H19" s="20">
        <v>-12318.59</v>
      </c>
      <c r="I19" s="22">
        <v>-0.8471747408497062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5">
      <c r="A20" s="1" t="s">
        <v>9</v>
      </c>
      <c r="B20" s="20">
        <v>0</v>
      </c>
      <c r="C20" s="20">
        <v>0</v>
      </c>
      <c r="D20" s="20">
        <v>0</v>
      </c>
      <c r="E20" s="22" t="s">
        <v>128</v>
      </c>
      <c r="F20" s="34">
        <v>0</v>
      </c>
      <c r="G20" s="20">
        <v>29601.88</v>
      </c>
      <c r="H20" s="20">
        <v>-29601.88</v>
      </c>
      <c r="I20" s="22">
        <v>-1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5">
      <c r="A21" s="1" t="s">
        <v>10</v>
      </c>
      <c r="B21" s="20">
        <v>1420.15</v>
      </c>
      <c r="C21" s="20">
        <v>1997.6</v>
      </c>
      <c r="D21" s="20">
        <v>-577.4499999999998</v>
      </c>
      <c r="E21" s="22">
        <v>-0.28907188626351615</v>
      </c>
      <c r="F21" s="34">
        <v>2098.91</v>
      </c>
      <c r="G21" s="20">
        <v>7405.41</v>
      </c>
      <c r="H21" s="20">
        <v>-5306.5</v>
      </c>
      <c r="I21" s="22">
        <v>-0.7165707232955366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5">
      <c r="A22" s="1" t="s">
        <v>11</v>
      </c>
      <c r="B22" s="20">
        <v>0</v>
      </c>
      <c r="C22" s="20">
        <v>0</v>
      </c>
      <c r="D22" s="20">
        <v>0</v>
      </c>
      <c r="E22" s="22" t="s">
        <v>128</v>
      </c>
      <c r="F22" s="34">
        <v>0</v>
      </c>
      <c r="G22" s="20">
        <v>0</v>
      </c>
      <c r="H22" s="20">
        <v>0</v>
      </c>
      <c r="I22" s="22" t="s">
        <v>128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5">
      <c r="A23" s="1" t="s">
        <v>12</v>
      </c>
      <c r="B23" s="20">
        <v>643207.1699999999</v>
      </c>
      <c r="C23" s="20">
        <v>595702.5900000001</v>
      </c>
      <c r="D23" s="20">
        <v>47504.57999999984</v>
      </c>
      <c r="E23" s="22">
        <v>0.07974546493074645</v>
      </c>
      <c r="F23" s="34">
        <v>1255857.26</v>
      </c>
      <c r="G23" s="20">
        <v>1244305.52</v>
      </c>
      <c r="H23" s="20">
        <v>11551.73999999999</v>
      </c>
      <c r="I23" s="22">
        <v>0.009283684605047795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5">
      <c r="A24" s="1" t="s">
        <v>13</v>
      </c>
      <c r="B24" s="20">
        <v>581263.8300000001</v>
      </c>
      <c r="C24" s="20">
        <v>537967.2899999999</v>
      </c>
      <c r="D24" s="20">
        <v>43296.540000000154</v>
      </c>
      <c r="E24" s="22">
        <v>0.08048173337825086</v>
      </c>
      <c r="F24" s="34">
        <v>1143058.7000000002</v>
      </c>
      <c r="G24" s="20">
        <v>1074599.46</v>
      </c>
      <c r="H24" s="20">
        <v>68459.24000000022</v>
      </c>
      <c r="I24" s="22">
        <v>0.06370675079252341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5">
      <c r="A25" s="1" t="s">
        <v>14</v>
      </c>
      <c r="B25" s="20">
        <v>640161.86</v>
      </c>
      <c r="C25" s="20">
        <v>601993.0900000001</v>
      </c>
      <c r="D25" s="20">
        <v>38168.7699999999</v>
      </c>
      <c r="E25" s="22">
        <v>0.06340400020206195</v>
      </c>
      <c r="F25" s="34">
        <v>1260677.5499999998</v>
      </c>
      <c r="G25" s="20">
        <v>1201973.6400000001</v>
      </c>
      <c r="H25" s="20">
        <v>58703.90999999968</v>
      </c>
      <c r="I25" s="22">
        <v>0.048839598512326506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5">
      <c r="A26" s="1" t="s">
        <v>15</v>
      </c>
      <c r="B26" s="20">
        <v>2507599.62</v>
      </c>
      <c r="C26" s="20">
        <v>2367283.9899999998</v>
      </c>
      <c r="D26" s="20">
        <v>140315.63000000035</v>
      </c>
      <c r="E26" s="22">
        <v>0.05927283359019395</v>
      </c>
      <c r="F26" s="34">
        <v>4860507.66</v>
      </c>
      <c r="G26" s="20">
        <v>4749975.9</v>
      </c>
      <c r="H26" s="20">
        <v>110531.75999999978</v>
      </c>
      <c r="I26" s="22">
        <v>0.02326996227496644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5">
      <c r="A27" s="1" t="s">
        <v>16</v>
      </c>
      <c r="B27" s="20">
        <v>814429.3</v>
      </c>
      <c r="C27" s="20">
        <v>813735.5</v>
      </c>
      <c r="D27" s="20">
        <v>693.8000000000466</v>
      </c>
      <c r="E27" s="22">
        <v>0.00085261119860206</v>
      </c>
      <c r="F27" s="34">
        <v>1550573</v>
      </c>
      <c r="G27" s="20">
        <v>1593195.04</v>
      </c>
      <c r="H27" s="20">
        <v>-42622.04000000004</v>
      </c>
      <c r="I27" s="22">
        <v>-0.02675255629718759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5">
      <c r="A28" s="1" t="s">
        <v>17</v>
      </c>
      <c r="B28" s="20">
        <v>0</v>
      </c>
      <c r="C28" s="20">
        <v>0</v>
      </c>
      <c r="D28" s="20">
        <v>0</v>
      </c>
      <c r="E28" s="22" t="s">
        <v>128</v>
      </c>
      <c r="F28" s="34">
        <v>0</v>
      </c>
      <c r="G28" s="20">
        <v>0</v>
      </c>
      <c r="H28" s="20">
        <v>0</v>
      </c>
      <c r="I28" s="22" t="s">
        <v>128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5">
      <c r="A29" s="1" t="s">
        <v>18</v>
      </c>
      <c r="B29" s="20">
        <v>618251.51</v>
      </c>
      <c r="C29" s="20">
        <v>586867.2</v>
      </c>
      <c r="D29" s="20">
        <v>31384.310000000056</v>
      </c>
      <c r="E29" s="22">
        <v>0.05347770330323463</v>
      </c>
      <c r="F29" s="34">
        <v>1309272.09</v>
      </c>
      <c r="G29" s="20">
        <v>1108068.67</v>
      </c>
      <c r="H29" s="20">
        <v>201203.42000000016</v>
      </c>
      <c r="I29" s="22">
        <v>0.1815802805795422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5">
      <c r="A30" s="1" t="s">
        <v>19</v>
      </c>
      <c r="B30" s="20">
        <v>486380.03</v>
      </c>
      <c r="C30" s="20">
        <v>286647.77</v>
      </c>
      <c r="D30" s="20">
        <v>199732.26</v>
      </c>
      <c r="E30" s="22">
        <v>0.6967863730459163</v>
      </c>
      <c r="F30" s="34">
        <v>839647.53</v>
      </c>
      <c r="G30" s="20">
        <v>570928.55</v>
      </c>
      <c r="H30" s="20">
        <v>268718.98</v>
      </c>
      <c r="I30" s="22">
        <v>0.4706700689604679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">
      <c r="A31" s="1" t="s">
        <v>20</v>
      </c>
      <c r="B31" s="20">
        <v>0</v>
      </c>
      <c r="C31" s="20">
        <v>0</v>
      </c>
      <c r="D31" s="20">
        <v>0</v>
      </c>
      <c r="E31" s="22" t="s">
        <v>128</v>
      </c>
      <c r="F31" s="34">
        <v>90.2</v>
      </c>
      <c r="G31" s="20">
        <v>0</v>
      </c>
      <c r="H31" s="20">
        <v>90.2</v>
      </c>
      <c r="I31" s="22" t="s">
        <v>128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">
      <c r="A32" s="1" t="s">
        <v>21</v>
      </c>
      <c r="B32" s="20">
        <v>4323479.24</v>
      </c>
      <c r="C32" s="20">
        <v>4018173.0299999993</v>
      </c>
      <c r="D32" s="20">
        <v>305306.2100000009</v>
      </c>
      <c r="E32" s="22">
        <v>0.0759813496632824</v>
      </c>
      <c r="F32" s="34">
        <v>8339107.800000001</v>
      </c>
      <c r="G32" s="20">
        <v>8275660.029999999</v>
      </c>
      <c r="H32" s="20">
        <v>63447.770000001416</v>
      </c>
      <c r="I32" s="22">
        <v>0.007666792711396751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">
      <c r="A33" s="1" t="s">
        <v>22</v>
      </c>
      <c r="B33" s="20">
        <v>1436858170.24</v>
      </c>
      <c r="C33" s="20">
        <v>1333308729.7</v>
      </c>
      <c r="D33" s="20">
        <v>103549440.53999996</v>
      </c>
      <c r="E33" s="22">
        <v>0.07766351350845728</v>
      </c>
      <c r="F33" s="34">
        <v>2852700465.1000004</v>
      </c>
      <c r="G33" s="20">
        <v>2647417936.84</v>
      </c>
      <c r="H33" s="20">
        <v>205282528.26000023</v>
      </c>
      <c r="I33" s="22">
        <v>0.07754065778712246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5">
      <c r="A34" s="1" t="s">
        <v>23</v>
      </c>
      <c r="B34" s="20">
        <v>1530342.75</v>
      </c>
      <c r="C34" s="20">
        <v>1425876.5</v>
      </c>
      <c r="D34" s="20">
        <v>104466.25</v>
      </c>
      <c r="E34" s="22">
        <v>0.0732645849763286</v>
      </c>
      <c r="F34" s="34">
        <v>2804391.16</v>
      </c>
      <c r="G34" s="20">
        <v>2697434.4699999997</v>
      </c>
      <c r="H34" s="20">
        <v>106956.69000000041</v>
      </c>
      <c r="I34" s="22">
        <v>0.03965126537439125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5">
      <c r="A35" s="1" t="s">
        <v>24</v>
      </c>
      <c r="B35" s="20">
        <v>196380118.78</v>
      </c>
      <c r="C35" s="20">
        <v>185385748.61</v>
      </c>
      <c r="D35" s="20">
        <v>10994370.169999987</v>
      </c>
      <c r="E35" s="22">
        <v>0.059305368683593256</v>
      </c>
      <c r="F35" s="34">
        <v>384411062.94</v>
      </c>
      <c r="G35" s="20">
        <v>364491112.45000005</v>
      </c>
      <c r="H35" s="20">
        <v>19919950.48999995</v>
      </c>
      <c r="I35" s="22">
        <v>0.054651402488538094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5">
      <c r="A36" s="25" t="s">
        <v>152</v>
      </c>
      <c r="B36" s="20">
        <v>8571681.87</v>
      </c>
      <c r="C36" s="20">
        <v>7324075.15</v>
      </c>
      <c r="D36" s="20">
        <v>1247606.7199999988</v>
      </c>
      <c r="E36" s="22">
        <v>0.17034324395210482</v>
      </c>
      <c r="F36" s="34">
        <v>16163047.919999998</v>
      </c>
      <c r="G36" s="20">
        <v>14155325.16</v>
      </c>
      <c r="H36" s="20">
        <v>2007722.759999998</v>
      </c>
      <c r="I36" s="2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>
        <v>0</v>
      </c>
      <c r="AL36" s="1"/>
      <c r="AM36" s="1"/>
      <c r="AN36" s="1"/>
      <c r="AO36" s="1"/>
      <c r="AP36" s="1">
        <v>0</v>
      </c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5">
      <c r="A37" s="1" t="s">
        <v>25</v>
      </c>
      <c r="B37" s="20">
        <v>0</v>
      </c>
      <c r="C37" s="20">
        <v>0</v>
      </c>
      <c r="D37" s="20">
        <v>0</v>
      </c>
      <c r="E37" s="22" t="s">
        <v>128</v>
      </c>
      <c r="F37" s="34">
        <v>0</v>
      </c>
      <c r="G37" s="20">
        <v>0</v>
      </c>
      <c r="H37" s="20">
        <v>0</v>
      </c>
      <c r="I37" s="22" t="s">
        <v>128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5">
      <c r="A38" s="1" t="s">
        <v>26</v>
      </c>
      <c r="B38" s="20">
        <v>287629.44999999995</v>
      </c>
      <c r="C38" s="20">
        <v>269879.98</v>
      </c>
      <c r="D38" s="20">
        <v>17749.469999999972</v>
      </c>
      <c r="E38" s="22">
        <v>0.06576801287742785</v>
      </c>
      <c r="F38" s="34">
        <v>605477.0499999999</v>
      </c>
      <c r="G38" s="20">
        <v>567852.49</v>
      </c>
      <c r="H38" s="20">
        <v>37624.55999999994</v>
      </c>
      <c r="I38" s="22">
        <v>0.06625762968830151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5">
      <c r="A39" s="1" t="s">
        <v>27</v>
      </c>
      <c r="B39" s="20">
        <v>5927944.5200000005</v>
      </c>
      <c r="C39" s="20">
        <v>5780242.34</v>
      </c>
      <c r="D39" s="20">
        <v>147702.18000000063</v>
      </c>
      <c r="E39" s="22">
        <v>0.025552939013972317</v>
      </c>
      <c r="F39" s="34">
        <v>11621973.34</v>
      </c>
      <c r="G39" s="20">
        <v>11398843.93</v>
      </c>
      <c r="H39" s="20">
        <v>223129.41000000015</v>
      </c>
      <c r="I39" s="22">
        <v>0.019574740330706514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5">
      <c r="A40" s="1" t="s">
        <v>28</v>
      </c>
      <c r="B40" s="20">
        <v>0</v>
      </c>
      <c r="C40" s="20">
        <v>0</v>
      </c>
      <c r="D40" s="20">
        <v>0</v>
      </c>
      <c r="E40" s="22" t="s">
        <v>128</v>
      </c>
      <c r="F40" s="34">
        <v>0</v>
      </c>
      <c r="G40" s="20">
        <v>0</v>
      </c>
      <c r="H40" s="20">
        <v>0</v>
      </c>
      <c r="I40" s="22" t="s">
        <v>128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5">
      <c r="A41" s="1" t="s">
        <v>29</v>
      </c>
      <c r="B41" s="20">
        <v>350454.87</v>
      </c>
      <c r="C41" s="20">
        <v>317642.28</v>
      </c>
      <c r="D41" s="20">
        <v>32812.58999999997</v>
      </c>
      <c r="E41" s="22">
        <v>0.10330044854230351</v>
      </c>
      <c r="F41" s="34">
        <v>716104.13</v>
      </c>
      <c r="G41" s="20">
        <v>635111.38</v>
      </c>
      <c r="H41" s="20">
        <v>80992.75</v>
      </c>
      <c r="I41" s="22">
        <v>0.12752526966214967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5">
      <c r="A42" s="1" t="s">
        <v>30</v>
      </c>
      <c r="B42" s="20">
        <v>356.71</v>
      </c>
      <c r="C42" s="20">
        <v>387.7</v>
      </c>
      <c r="D42" s="20">
        <v>-30.99000000000001</v>
      </c>
      <c r="E42" s="22">
        <v>-0.07993293783853497</v>
      </c>
      <c r="F42" s="34">
        <v>665.67</v>
      </c>
      <c r="G42" s="20">
        <v>3601.73</v>
      </c>
      <c r="H42" s="20">
        <v>-2936.06</v>
      </c>
      <c r="I42" s="22">
        <v>-0.8151804827124742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5">
      <c r="A43" s="1" t="s">
        <v>31</v>
      </c>
      <c r="B43" s="20">
        <v>1006998.91</v>
      </c>
      <c r="C43" s="20">
        <v>983546.23</v>
      </c>
      <c r="D43" s="20">
        <v>23452.68000000005</v>
      </c>
      <c r="E43" s="22">
        <v>0.023845020482667147</v>
      </c>
      <c r="F43" s="34">
        <v>2053482.86</v>
      </c>
      <c r="G43" s="20">
        <v>1979811.15</v>
      </c>
      <c r="H43" s="20">
        <v>73671.7100000002</v>
      </c>
      <c r="I43" s="22">
        <v>0.03721148352962867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5">
      <c r="A44" s="1" t="s">
        <v>32</v>
      </c>
      <c r="B44" s="20">
        <v>1060311.05</v>
      </c>
      <c r="C44" s="20">
        <v>1080836.79</v>
      </c>
      <c r="D44" s="20">
        <v>-20525.73999999999</v>
      </c>
      <c r="E44" s="22">
        <v>-0.01899060079181797</v>
      </c>
      <c r="F44" s="34">
        <v>2052637.74</v>
      </c>
      <c r="G44" s="20">
        <v>2109664.43</v>
      </c>
      <c r="H44" s="20">
        <v>-57026.69000000018</v>
      </c>
      <c r="I44" s="22">
        <v>-0.02703116627889497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">
      <c r="A45" s="1" t="s">
        <v>33</v>
      </c>
      <c r="B45" s="20">
        <v>0</v>
      </c>
      <c r="C45" s="20">
        <v>0</v>
      </c>
      <c r="D45" s="20">
        <v>0</v>
      </c>
      <c r="E45" s="22" t="s">
        <v>128</v>
      </c>
      <c r="F45" s="34">
        <v>0</v>
      </c>
      <c r="G45" s="20">
        <v>0</v>
      </c>
      <c r="H45" s="20">
        <v>0</v>
      </c>
      <c r="I45" s="22" t="s">
        <v>128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5">
      <c r="A46" s="1" t="s">
        <v>34</v>
      </c>
      <c r="B46" s="20">
        <v>3038004.3200000003</v>
      </c>
      <c r="C46" s="20">
        <v>2959159.6900000004</v>
      </c>
      <c r="D46" s="20">
        <v>78844.62999999989</v>
      </c>
      <c r="E46" s="22">
        <v>0.026644263324633176</v>
      </c>
      <c r="F46" s="34">
        <v>5881096.91</v>
      </c>
      <c r="G46" s="20">
        <v>5593270.34</v>
      </c>
      <c r="H46" s="20">
        <v>287826.5700000003</v>
      </c>
      <c r="I46" s="22">
        <v>0.05145944188351181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5">
      <c r="A47" s="1" t="s">
        <v>35</v>
      </c>
      <c r="B47" s="20">
        <v>0</v>
      </c>
      <c r="C47" s="20">
        <v>96.64</v>
      </c>
      <c r="D47" s="20">
        <v>-96.64</v>
      </c>
      <c r="E47" s="22">
        <v>-1</v>
      </c>
      <c r="F47" s="34">
        <v>0</v>
      </c>
      <c r="G47" s="20">
        <v>244.70999999999998</v>
      </c>
      <c r="H47" s="20">
        <v>-244.70999999999998</v>
      </c>
      <c r="I47" s="22">
        <v>-1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">
      <c r="A48" s="1" t="s">
        <v>36</v>
      </c>
      <c r="B48" s="20">
        <v>107285.45999999999</v>
      </c>
      <c r="C48" s="20">
        <v>119693.47</v>
      </c>
      <c r="D48" s="20">
        <v>-12408.01000000001</v>
      </c>
      <c r="E48" s="22">
        <v>-0.10366488664753398</v>
      </c>
      <c r="F48" s="34">
        <v>251424.83</v>
      </c>
      <c r="G48" s="20">
        <v>279024.23</v>
      </c>
      <c r="H48" s="20">
        <v>-27599.399999999994</v>
      </c>
      <c r="I48" s="22">
        <v>-0.09891399037280739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">
      <c r="A49" s="1" t="s">
        <v>37</v>
      </c>
      <c r="B49" s="20">
        <v>0</v>
      </c>
      <c r="C49" s="20">
        <v>0</v>
      </c>
      <c r="D49" s="20">
        <v>0</v>
      </c>
      <c r="E49" s="22" t="s">
        <v>128</v>
      </c>
      <c r="F49" s="34">
        <v>0</v>
      </c>
      <c r="G49" s="20">
        <v>0</v>
      </c>
      <c r="H49" s="20">
        <v>0</v>
      </c>
      <c r="I49" s="22" t="s">
        <v>128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">
      <c r="A50" s="1" t="s">
        <v>38</v>
      </c>
      <c r="B50" s="20">
        <v>1580995.6</v>
      </c>
      <c r="C50" s="20">
        <v>1613030.2000000002</v>
      </c>
      <c r="D50" s="20">
        <v>-32034.600000000093</v>
      </c>
      <c r="E50" s="22">
        <v>-0.019859888550133833</v>
      </c>
      <c r="F50" s="34">
        <v>3127569.3600000003</v>
      </c>
      <c r="G50" s="20">
        <v>3261849.37</v>
      </c>
      <c r="H50" s="20">
        <v>-134280.00999999978</v>
      </c>
      <c r="I50" s="22">
        <v>-0.0411668335254855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5">
      <c r="A51" s="1" t="s">
        <v>39</v>
      </c>
      <c r="B51" s="20">
        <v>0</v>
      </c>
      <c r="C51" s="20">
        <v>0</v>
      </c>
      <c r="D51" s="20">
        <v>0</v>
      </c>
      <c r="E51" s="22" t="s">
        <v>128</v>
      </c>
      <c r="F51" s="34">
        <v>0</v>
      </c>
      <c r="G51" s="20">
        <v>0</v>
      </c>
      <c r="H51" s="20">
        <v>0</v>
      </c>
      <c r="I51" s="22" t="s">
        <v>128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5">
      <c r="A52" s="1" t="s">
        <v>40</v>
      </c>
      <c r="B52" s="20">
        <v>135230.47999999998</v>
      </c>
      <c r="C52" s="20">
        <v>151215.05</v>
      </c>
      <c r="D52" s="20">
        <v>-15984.570000000007</v>
      </c>
      <c r="E52" s="22">
        <v>-0.10570753374085455</v>
      </c>
      <c r="F52" s="34">
        <v>288478.13</v>
      </c>
      <c r="G52" s="20">
        <v>290401.45999999996</v>
      </c>
      <c r="H52" s="20">
        <v>-1923.329999999958</v>
      </c>
      <c r="I52" s="22">
        <v>-0.00662300389261114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5">
      <c r="A53" s="1" t="s">
        <v>41</v>
      </c>
      <c r="B53" s="20">
        <v>2199139.2699999996</v>
      </c>
      <c r="C53" s="20">
        <v>2187231.45</v>
      </c>
      <c r="D53" s="20">
        <v>11907.819999999367</v>
      </c>
      <c r="E53" s="22">
        <v>0.005444243223550652</v>
      </c>
      <c r="F53" s="34">
        <v>4194066.2499999995</v>
      </c>
      <c r="G53" s="20">
        <v>4029871.68</v>
      </c>
      <c r="H53" s="20">
        <v>164194.56999999937</v>
      </c>
      <c r="I53" s="22">
        <v>0.040744366828077104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5">
      <c r="A54" s="1" t="s">
        <v>42</v>
      </c>
      <c r="B54" s="20">
        <v>122.21</v>
      </c>
      <c r="C54" s="20">
        <v>455.07</v>
      </c>
      <c r="D54" s="20">
        <v>-332.86</v>
      </c>
      <c r="E54" s="22">
        <v>-0.7314479091128838</v>
      </c>
      <c r="F54" s="34">
        <v>467.78</v>
      </c>
      <c r="G54" s="20">
        <v>1340.65</v>
      </c>
      <c r="H54" s="20">
        <v>-872.8700000000001</v>
      </c>
      <c r="I54" s="22">
        <v>-0.6510797001454519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5">
      <c r="A55" s="1" t="s">
        <v>43</v>
      </c>
      <c r="B55" s="20">
        <v>0</v>
      </c>
      <c r="C55" s="20">
        <v>0</v>
      </c>
      <c r="D55" s="20">
        <v>0</v>
      </c>
      <c r="E55" s="22" t="s">
        <v>128</v>
      </c>
      <c r="F55" s="34">
        <v>0</v>
      </c>
      <c r="G55" s="20">
        <v>0</v>
      </c>
      <c r="H55" s="20">
        <v>0</v>
      </c>
      <c r="I55" s="22" t="s">
        <v>128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5">
      <c r="A56" s="1" t="s">
        <v>44</v>
      </c>
      <c r="B56" s="20">
        <v>359.14</v>
      </c>
      <c r="C56" s="20">
        <v>7945.27</v>
      </c>
      <c r="D56" s="20">
        <v>-7586.13</v>
      </c>
      <c r="E56" s="22">
        <v>-0.9547982636209971</v>
      </c>
      <c r="F56" s="34">
        <v>359.14</v>
      </c>
      <c r="G56" s="20">
        <v>7945.27</v>
      </c>
      <c r="H56" s="20">
        <v>-7586.13</v>
      </c>
      <c r="I56" s="22">
        <v>-0.9547982636209971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5">
      <c r="A57" s="1" t="s">
        <v>45</v>
      </c>
      <c r="B57" s="20">
        <v>2325995.12</v>
      </c>
      <c r="C57" s="20">
        <v>2205608.74</v>
      </c>
      <c r="D57" s="20">
        <v>120386.37999999989</v>
      </c>
      <c r="E57" s="22">
        <v>0.05458192915938476</v>
      </c>
      <c r="F57" s="34">
        <v>4518049.95</v>
      </c>
      <c r="G57" s="20">
        <v>4359030.66</v>
      </c>
      <c r="H57" s="20">
        <v>159019.29000000004</v>
      </c>
      <c r="I57" s="22">
        <v>0.03648042475571852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5">
      <c r="A58" s="1" t="s">
        <v>46</v>
      </c>
      <c r="B58" s="20">
        <v>12606153.52</v>
      </c>
      <c r="C58" s="20">
        <v>10721352.82</v>
      </c>
      <c r="D58" s="20">
        <v>1884800.6999999993</v>
      </c>
      <c r="E58" s="22">
        <v>0.1757987757369596</v>
      </c>
      <c r="F58" s="34">
        <v>25323504.22</v>
      </c>
      <c r="G58" s="20">
        <v>21918330.51</v>
      </c>
      <c r="H58" s="20">
        <v>3405173.709999997</v>
      </c>
      <c r="I58" s="22">
        <v>0.15535734842790255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5">
      <c r="A59" s="1" t="s">
        <v>47</v>
      </c>
      <c r="B59" s="20">
        <v>9325142.690000001</v>
      </c>
      <c r="C59" s="20">
        <v>9073051.16</v>
      </c>
      <c r="D59" s="20">
        <v>252091.5300000012</v>
      </c>
      <c r="E59" s="22">
        <v>0.027784647695076062</v>
      </c>
      <c r="F59" s="34">
        <v>18457568.29</v>
      </c>
      <c r="G59" s="20">
        <v>18375289.14</v>
      </c>
      <c r="H59" s="20">
        <v>82279.14999999851</v>
      </c>
      <c r="I59" s="22">
        <v>0.004477706411753285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5">
      <c r="A60" s="1" t="s">
        <v>48</v>
      </c>
      <c r="B60" s="20">
        <v>6216642.0600000005</v>
      </c>
      <c r="C60" s="20">
        <v>6048645.119999999</v>
      </c>
      <c r="D60" s="20">
        <v>167996.94000000134</v>
      </c>
      <c r="E60" s="22">
        <v>0.02777430923241226</v>
      </c>
      <c r="F60" s="34">
        <v>12304920.57</v>
      </c>
      <c r="G60" s="20">
        <v>12250028.27</v>
      </c>
      <c r="H60" s="20">
        <v>54892.300000000745</v>
      </c>
      <c r="I60" s="22">
        <v>0.004480993740596547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5.75">
      <c r="A61" s="7" t="s">
        <v>49</v>
      </c>
      <c r="B61" s="27" t="s">
        <v>123</v>
      </c>
      <c r="C61" s="27" t="s">
        <v>123</v>
      </c>
      <c r="D61" s="27" t="s">
        <v>123</v>
      </c>
      <c r="E61" s="22"/>
      <c r="F61" s="36" t="s">
        <v>123</v>
      </c>
      <c r="G61" s="27" t="s">
        <v>123</v>
      </c>
      <c r="H61" s="27" t="s">
        <v>123</v>
      </c>
      <c r="I61" s="2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5">
      <c r="A62" s="1" t="s">
        <v>50</v>
      </c>
      <c r="B62" s="20">
        <v>55824744.52</v>
      </c>
      <c r="C62" s="20">
        <v>55284514.279999994</v>
      </c>
      <c r="D62" s="20">
        <v>540230.2400000095</v>
      </c>
      <c r="E62" s="22">
        <v>0.00977181851076597</v>
      </c>
      <c r="F62" s="34">
        <v>111002031.93</v>
      </c>
      <c r="G62" s="20">
        <v>109906918.28</v>
      </c>
      <c r="H62" s="20">
        <v>1095113.650000006</v>
      </c>
      <c r="I62" s="22">
        <v>0.009964010156395097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5">
      <c r="A63" s="1" t="s">
        <v>51</v>
      </c>
      <c r="B63" s="20">
        <v>4684823.76</v>
      </c>
      <c r="C63" s="20">
        <v>4339267.29</v>
      </c>
      <c r="D63" s="20">
        <v>345556.46999999974</v>
      </c>
      <c r="E63" s="22">
        <v>0.07963475096275983</v>
      </c>
      <c r="F63" s="34">
        <v>9208750.61</v>
      </c>
      <c r="G63" s="20">
        <v>8417288.18</v>
      </c>
      <c r="H63" s="20">
        <v>791462.4299999997</v>
      </c>
      <c r="I63" s="22">
        <v>0.09402819685805265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">
      <c r="A64" s="1" t="s">
        <v>52</v>
      </c>
      <c r="B64" s="20">
        <v>28331439</v>
      </c>
      <c r="C64" s="20">
        <v>26609640.94</v>
      </c>
      <c r="D64" s="20">
        <v>1721798.0599999987</v>
      </c>
      <c r="E64" s="22">
        <v>0.06470579831882536</v>
      </c>
      <c r="F64" s="34">
        <v>56315752.92</v>
      </c>
      <c r="G64" s="20">
        <v>52122810.239999995</v>
      </c>
      <c r="H64" s="20">
        <v>4192942.680000007</v>
      </c>
      <c r="I64" s="22">
        <v>0.08044352675332664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5">
      <c r="A65" s="1" t="s">
        <v>53</v>
      </c>
      <c r="B65" s="20">
        <v>8001307.16</v>
      </c>
      <c r="C65" s="20">
        <v>8360081.97</v>
      </c>
      <c r="D65" s="20">
        <v>-358774.8099999996</v>
      </c>
      <c r="E65" s="22">
        <v>-0.04291522634436557</v>
      </c>
      <c r="F65" s="34">
        <v>16287394.64</v>
      </c>
      <c r="G65" s="20">
        <v>16534223.719999999</v>
      </c>
      <c r="H65" s="20">
        <v>-246829.0799999982</v>
      </c>
      <c r="I65" s="22">
        <v>-0.014928374272656704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5">
      <c r="A66" s="1" t="s">
        <v>54</v>
      </c>
      <c r="B66" s="20">
        <v>8073382.92</v>
      </c>
      <c r="C66" s="20">
        <v>7354356.390000001</v>
      </c>
      <c r="D66" s="20">
        <v>719026.5299999993</v>
      </c>
      <c r="E66" s="22">
        <v>0.09776879061472832</v>
      </c>
      <c r="F66" s="34">
        <v>15530786.32</v>
      </c>
      <c r="G66" s="20">
        <v>14429871.41</v>
      </c>
      <c r="H66" s="20">
        <v>1100914.9100000001</v>
      </c>
      <c r="I66" s="22">
        <v>0.07629415943631061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5">
      <c r="A67" s="1" t="s">
        <v>55</v>
      </c>
      <c r="B67" s="20">
        <v>12764136.12</v>
      </c>
      <c r="C67" s="20">
        <v>13685517.299999999</v>
      </c>
      <c r="D67" s="20">
        <v>-921381.1799999997</v>
      </c>
      <c r="E67" s="22">
        <v>-0.06732527238849786</v>
      </c>
      <c r="F67" s="34">
        <v>24667150.03</v>
      </c>
      <c r="G67" s="20">
        <v>25905996.7</v>
      </c>
      <c r="H67" s="20">
        <v>-1238846.669999998</v>
      </c>
      <c r="I67" s="22">
        <v>-0.047820845665436144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5">
      <c r="A68" s="1" t="s">
        <v>56</v>
      </c>
      <c r="B68" s="20">
        <v>14894354.899999999</v>
      </c>
      <c r="C68" s="20">
        <v>13428972.86</v>
      </c>
      <c r="D68" s="20">
        <v>1465382.039999999</v>
      </c>
      <c r="E68" s="22">
        <v>0.1091209324255049</v>
      </c>
      <c r="F68" s="34">
        <v>30062808.88</v>
      </c>
      <c r="G68" s="20">
        <v>29021238.56</v>
      </c>
      <c r="H68" s="20">
        <v>1041570.3200000003</v>
      </c>
      <c r="I68" s="22">
        <v>0.035889933430876986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5">
      <c r="A69" s="1" t="s">
        <v>57</v>
      </c>
      <c r="B69" s="20">
        <v>5013230.96</v>
      </c>
      <c r="C69" s="20">
        <v>4582664.869999999</v>
      </c>
      <c r="D69" s="20">
        <v>430566.0900000008</v>
      </c>
      <c r="E69" s="22">
        <v>0.09395539543348734</v>
      </c>
      <c r="F69" s="34">
        <v>9809151.98</v>
      </c>
      <c r="G69" s="20">
        <v>8803367.85</v>
      </c>
      <c r="H69" s="20">
        <v>1005784.1300000008</v>
      </c>
      <c r="I69" s="22">
        <v>0.11424992652101898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5">
      <c r="A70" s="1" t="s">
        <v>58</v>
      </c>
      <c r="B70" s="20">
        <v>12018840.330000002</v>
      </c>
      <c r="C70" s="20">
        <v>11778335.98</v>
      </c>
      <c r="D70" s="20">
        <v>240504.3500000015</v>
      </c>
      <c r="E70" s="22">
        <v>0.020419212901413727</v>
      </c>
      <c r="F70" s="34">
        <v>23685551.900000002</v>
      </c>
      <c r="G70" s="20">
        <v>22659160.64</v>
      </c>
      <c r="H70" s="20">
        <v>1026391.2600000016</v>
      </c>
      <c r="I70" s="22">
        <v>0.04529696736374793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5">
      <c r="A71" s="1" t="s">
        <v>59</v>
      </c>
      <c r="B71" s="20">
        <v>7985164.2700000005</v>
      </c>
      <c r="C71" s="20">
        <v>7454434.869999999</v>
      </c>
      <c r="D71" s="20">
        <v>530729.4000000013</v>
      </c>
      <c r="E71" s="22">
        <v>0.07119646348187912</v>
      </c>
      <c r="F71" s="34">
        <v>14982736.71</v>
      </c>
      <c r="G71" s="20">
        <v>14348363.16</v>
      </c>
      <c r="H71" s="20">
        <v>634373.5500000007</v>
      </c>
      <c r="I71" s="22">
        <v>0.04421225912154852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5">
      <c r="A72" s="1" t="s">
        <v>7</v>
      </c>
      <c r="B72" s="20">
        <v>6485959.550000001</v>
      </c>
      <c r="C72" s="20">
        <v>6105978.88</v>
      </c>
      <c r="D72" s="20">
        <v>379980.67000000086</v>
      </c>
      <c r="E72" s="22">
        <v>0.06223091783769826</v>
      </c>
      <c r="F72" s="34">
        <v>12923513.4</v>
      </c>
      <c r="G72" s="20">
        <v>11978436.52</v>
      </c>
      <c r="H72" s="20">
        <v>945076.8800000008</v>
      </c>
      <c r="I72" s="22">
        <v>0.0788981832831052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5">
      <c r="A73" s="1" t="s">
        <v>60</v>
      </c>
      <c r="B73" s="20">
        <v>4768044.48</v>
      </c>
      <c r="C73" s="20">
        <v>4649615.39</v>
      </c>
      <c r="D73" s="20">
        <v>118429.09000000078</v>
      </c>
      <c r="E73" s="22">
        <v>0.0254707282358683</v>
      </c>
      <c r="F73" s="34">
        <v>9103129.39</v>
      </c>
      <c r="G73" s="20">
        <v>8899785.75</v>
      </c>
      <c r="H73" s="20">
        <v>203343.6400000006</v>
      </c>
      <c r="I73" s="22">
        <v>0.022848150024285765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5">
      <c r="A74" s="1" t="s">
        <v>61</v>
      </c>
      <c r="B74" s="20">
        <v>38743502.519999996</v>
      </c>
      <c r="C74" s="20">
        <v>39477390.95</v>
      </c>
      <c r="D74" s="20">
        <v>-733888.4300000072</v>
      </c>
      <c r="E74" s="22">
        <v>-0.018590094541189713</v>
      </c>
      <c r="F74" s="34">
        <v>78697905.36</v>
      </c>
      <c r="G74" s="20">
        <v>72714813.38</v>
      </c>
      <c r="H74" s="20">
        <v>5983091.980000004</v>
      </c>
      <c r="I74" s="22">
        <v>0.08228161088350722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5">
      <c r="A75" s="1" t="s">
        <v>62</v>
      </c>
      <c r="B75" s="20">
        <v>167941751.42000002</v>
      </c>
      <c r="C75" s="20">
        <v>158516509.71</v>
      </c>
      <c r="D75" s="20">
        <v>9425241.710000008</v>
      </c>
      <c r="E75" s="22">
        <v>0.05945905399534177</v>
      </c>
      <c r="F75" s="34">
        <v>330815161.83000004</v>
      </c>
      <c r="G75" s="20">
        <v>314657726.34000003</v>
      </c>
      <c r="H75" s="20">
        <v>16157435.49000001</v>
      </c>
      <c r="I75" s="22">
        <v>0.05134924121501236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5">
      <c r="A76" s="1" t="s">
        <v>63</v>
      </c>
      <c r="B76" s="20">
        <v>5345962.6899999995</v>
      </c>
      <c r="C76" s="20">
        <v>5258892.100000001</v>
      </c>
      <c r="D76" s="20">
        <v>87070.58999999892</v>
      </c>
      <c r="E76" s="22">
        <v>0.016556831428429366</v>
      </c>
      <c r="F76" s="34">
        <v>10695580.53</v>
      </c>
      <c r="G76" s="20">
        <v>10391457.16</v>
      </c>
      <c r="H76" s="20">
        <v>304123.3699999992</v>
      </c>
      <c r="I76" s="22">
        <v>0.029266672163232896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5">
      <c r="A77" s="1" t="s">
        <v>64</v>
      </c>
      <c r="B77" s="20">
        <v>4897353.3100000005</v>
      </c>
      <c r="C77" s="20">
        <v>4707285.4399999995</v>
      </c>
      <c r="D77" s="20">
        <v>190067.87000000104</v>
      </c>
      <c r="E77" s="22">
        <v>0.04037738361581087</v>
      </c>
      <c r="F77" s="34">
        <v>9573597.34</v>
      </c>
      <c r="G77" s="20">
        <v>9259936.149999999</v>
      </c>
      <c r="H77" s="20">
        <v>313661.19000000134</v>
      </c>
      <c r="I77" s="22">
        <v>0.033872932266385165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5">
      <c r="A78" s="1" t="s">
        <v>9</v>
      </c>
      <c r="B78" s="20">
        <v>4213334.35</v>
      </c>
      <c r="C78" s="20">
        <v>4419874.45</v>
      </c>
      <c r="D78" s="20">
        <v>-206540.10000000056</v>
      </c>
      <c r="E78" s="22">
        <v>-0.04672985677228921</v>
      </c>
      <c r="F78" s="34">
        <v>8247115.63</v>
      </c>
      <c r="G78" s="20">
        <v>8481971.100000001</v>
      </c>
      <c r="H78" s="20">
        <v>-234855.4700000016</v>
      </c>
      <c r="I78" s="22">
        <v>-0.027688784509063178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5">
      <c r="A79" s="1" t="s">
        <v>65</v>
      </c>
      <c r="B79" s="20">
        <v>8732856.75</v>
      </c>
      <c r="C79" s="20">
        <v>8155874.4</v>
      </c>
      <c r="D79" s="20">
        <v>576982.3499999996</v>
      </c>
      <c r="E79" s="22">
        <v>0.07074438885424714</v>
      </c>
      <c r="F79" s="34">
        <v>16360207.200000001</v>
      </c>
      <c r="G79" s="20">
        <v>15143636.629999999</v>
      </c>
      <c r="H79" s="20">
        <v>1216570.5700000022</v>
      </c>
      <c r="I79" s="22">
        <v>0.08033543063163173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5">
      <c r="A80" s="1" t="s">
        <v>66</v>
      </c>
      <c r="B80" s="20">
        <v>6297109.87</v>
      </c>
      <c r="C80" s="20">
        <v>6235581.01</v>
      </c>
      <c r="D80" s="20">
        <v>61528.860000000335</v>
      </c>
      <c r="E80" s="22">
        <v>0.009867382029249002</v>
      </c>
      <c r="F80" s="34">
        <v>12421951.61</v>
      </c>
      <c r="G80" s="20">
        <v>12294039.96</v>
      </c>
      <c r="H80" s="20">
        <v>127911.64999999851</v>
      </c>
      <c r="I80" s="22">
        <v>0.01040436263556756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5">
      <c r="A81" s="1" t="s">
        <v>67</v>
      </c>
      <c r="B81" s="20">
        <v>487088.13</v>
      </c>
      <c r="C81" s="20">
        <v>540515.16</v>
      </c>
      <c r="D81" s="20">
        <v>-53427.03000000003</v>
      </c>
      <c r="E81" s="22">
        <v>-0.09884464665153893</v>
      </c>
      <c r="F81" s="34">
        <v>1027560.9800000001</v>
      </c>
      <c r="G81" s="20">
        <v>996402.75</v>
      </c>
      <c r="H81" s="20">
        <v>31158.230000000098</v>
      </c>
      <c r="I81" s="22">
        <v>0.031270718592456816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15">
      <c r="A82" s="1" t="s">
        <v>68</v>
      </c>
      <c r="B82" s="20">
        <v>6759954.65</v>
      </c>
      <c r="C82" s="20">
        <v>6684975.54</v>
      </c>
      <c r="D82" s="20">
        <v>74979.11000000034</v>
      </c>
      <c r="E82" s="22">
        <v>0.011216063477174718</v>
      </c>
      <c r="F82" s="34">
        <v>13048245.68</v>
      </c>
      <c r="G82" s="20">
        <v>12737549.879999999</v>
      </c>
      <c r="H82" s="20">
        <v>310695.80000000075</v>
      </c>
      <c r="I82" s="22">
        <v>0.02439211645308986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5">
      <c r="A83" s="1" t="s">
        <v>69</v>
      </c>
      <c r="B83" s="20">
        <v>16707410.95</v>
      </c>
      <c r="C83" s="20">
        <v>16293278.780000001</v>
      </c>
      <c r="D83" s="20">
        <v>414132.16999999806</v>
      </c>
      <c r="E83" s="22">
        <v>0.025417362311896688</v>
      </c>
      <c r="F83" s="34">
        <v>31889850.4</v>
      </c>
      <c r="G83" s="20">
        <v>31281837.87</v>
      </c>
      <c r="H83" s="20">
        <v>608012.5299999975</v>
      </c>
      <c r="I83" s="22">
        <v>0.019436598723091503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5">
      <c r="A84" s="1" t="s">
        <v>70</v>
      </c>
      <c r="B84" s="20">
        <v>2420998.73</v>
      </c>
      <c r="C84" s="20">
        <v>2397321.19</v>
      </c>
      <c r="D84" s="20">
        <v>23677.540000000037</v>
      </c>
      <c r="E84" s="22">
        <v>0.009876665712865967</v>
      </c>
      <c r="F84" s="34">
        <v>4714146.539999999</v>
      </c>
      <c r="G84" s="20">
        <v>4694850.199999999</v>
      </c>
      <c r="H84" s="20">
        <v>19296.33999999985</v>
      </c>
      <c r="I84" s="22">
        <v>0.004110107709080868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5">
      <c r="A85" s="1" t="s">
        <v>71</v>
      </c>
      <c r="B85" s="20">
        <v>6853338.709999999</v>
      </c>
      <c r="C85" s="20">
        <v>6815324.64</v>
      </c>
      <c r="D85" s="20">
        <v>38014.06999999937</v>
      </c>
      <c r="E85" s="22">
        <v>0.0055777342985086865</v>
      </c>
      <c r="F85" s="34">
        <v>12890190.2</v>
      </c>
      <c r="G85" s="20">
        <v>12606559.809999999</v>
      </c>
      <c r="H85" s="20">
        <v>283630.3900000006</v>
      </c>
      <c r="I85" s="22">
        <v>0.022498635176823916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5">
      <c r="A86" s="1" t="s">
        <v>72</v>
      </c>
      <c r="B86" s="20">
        <v>5786554.800000001</v>
      </c>
      <c r="C86" s="20">
        <v>6057304.84</v>
      </c>
      <c r="D86" s="20">
        <v>-270750.0399999991</v>
      </c>
      <c r="E86" s="22">
        <v>-0.0446981037196733</v>
      </c>
      <c r="F86" s="34">
        <v>11065947.790000001</v>
      </c>
      <c r="G86" s="20">
        <v>10804731.1</v>
      </c>
      <c r="H86" s="20">
        <v>261216.69000000134</v>
      </c>
      <c r="I86" s="22">
        <v>0.024176139839334025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15">
      <c r="A87" s="1" t="s">
        <v>73</v>
      </c>
      <c r="B87" s="20">
        <v>103495504.72</v>
      </c>
      <c r="C87" s="20">
        <v>101498478.50999999</v>
      </c>
      <c r="D87" s="20">
        <v>1997026.2100000083</v>
      </c>
      <c r="E87" s="22">
        <v>0.019675430009556787</v>
      </c>
      <c r="F87" s="34">
        <v>206126749.89999998</v>
      </c>
      <c r="G87" s="20">
        <v>196843511.89</v>
      </c>
      <c r="H87" s="20">
        <v>9283238.00999999</v>
      </c>
      <c r="I87" s="22">
        <v>0.047160497802882353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5">
      <c r="A88" s="1" t="s">
        <v>74</v>
      </c>
      <c r="B88" s="20">
        <v>6188041.59</v>
      </c>
      <c r="C88" s="20">
        <v>6232776.69</v>
      </c>
      <c r="D88" s="20">
        <v>-44735.10000000056</v>
      </c>
      <c r="E88" s="22">
        <v>-0.00717739495974154</v>
      </c>
      <c r="F88" s="34">
        <v>11864527.02</v>
      </c>
      <c r="G88" s="20">
        <v>11836837.350000001</v>
      </c>
      <c r="H88" s="20">
        <v>27689.669999998063</v>
      </c>
      <c r="I88" s="22">
        <v>0.0023392794190923018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5">
      <c r="A89" s="1" t="s">
        <v>75</v>
      </c>
      <c r="B89" s="20">
        <v>250859214.58999997</v>
      </c>
      <c r="C89" s="20">
        <v>255687135.75000003</v>
      </c>
      <c r="D89" s="20">
        <v>-4827921.160000056</v>
      </c>
      <c r="E89" s="22">
        <v>-0.01888214338917931</v>
      </c>
      <c r="F89" s="34">
        <v>496588556.65999997</v>
      </c>
      <c r="G89" s="20">
        <v>503743613.62</v>
      </c>
      <c r="H89" s="20">
        <v>-7155056.960000038</v>
      </c>
      <c r="I89" s="22">
        <v>-0.014203767088147086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5">
      <c r="A90" s="1" t="s">
        <v>76</v>
      </c>
      <c r="B90" s="20">
        <v>26744842.77</v>
      </c>
      <c r="C90" s="20">
        <v>25918542.48</v>
      </c>
      <c r="D90" s="20">
        <v>826300.2899999991</v>
      </c>
      <c r="E90" s="22">
        <v>0.03188066190981273</v>
      </c>
      <c r="F90" s="34">
        <v>51783242.849999994</v>
      </c>
      <c r="G90" s="20">
        <v>48844816.92</v>
      </c>
      <c r="H90" s="20">
        <v>2938425.9299999923</v>
      </c>
      <c r="I90" s="22">
        <v>0.060158397866710484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15">
      <c r="A91" s="1" t="s">
        <v>32</v>
      </c>
      <c r="B91" s="20">
        <v>31082578.61</v>
      </c>
      <c r="C91" s="20">
        <v>30117270.37</v>
      </c>
      <c r="D91" s="20">
        <v>965308.2399999984</v>
      </c>
      <c r="E91" s="22">
        <v>0.03205165103413714</v>
      </c>
      <c r="F91" s="34">
        <v>60677107.09</v>
      </c>
      <c r="G91" s="20">
        <v>59237175.49000001</v>
      </c>
      <c r="H91" s="20">
        <v>1439931.599999994</v>
      </c>
      <c r="I91" s="22">
        <v>0.024307904421321927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5">
      <c r="A92" s="1" t="s">
        <v>77</v>
      </c>
      <c r="B92" s="20">
        <v>76455036.58000001</v>
      </c>
      <c r="C92" s="20">
        <v>72032845.46</v>
      </c>
      <c r="D92" s="20">
        <v>4422191.12000002</v>
      </c>
      <c r="E92" s="22">
        <v>0.06139131519461733</v>
      </c>
      <c r="F92" s="34">
        <v>148322958.97000003</v>
      </c>
      <c r="G92" s="20">
        <v>141785940.82999998</v>
      </c>
      <c r="H92" s="20">
        <v>6537018.140000045</v>
      </c>
      <c r="I92" s="22">
        <v>0.0461048401677418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5">
      <c r="A93" s="1" t="s">
        <v>78</v>
      </c>
      <c r="B93" s="20">
        <v>17257883.549999997</v>
      </c>
      <c r="C93" s="20">
        <v>17517563.27</v>
      </c>
      <c r="D93" s="20">
        <v>-259679.72000000253</v>
      </c>
      <c r="E93" s="22">
        <v>-0.014823963584291512</v>
      </c>
      <c r="F93" s="34">
        <v>34217523.79</v>
      </c>
      <c r="G93" s="20">
        <v>33748199.349999994</v>
      </c>
      <c r="H93" s="20">
        <v>469324.44000000507</v>
      </c>
      <c r="I93" s="22">
        <v>0.013906651289234047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5">
      <c r="A94" s="1" t="s">
        <v>79</v>
      </c>
      <c r="B94" s="20">
        <v>59535635.37</v>
      </c>
      <c r="C94" s="20">
        <v>56406397.68</v>
      </c>
      <c r="D94" s="20">
        <v>3129237.6899999976</v>
      </c>
      <c r="E94" s="22">
        <v>0.05547664482586752</v>
      </c>
      <c r="F94" s="34">
        <v>113965467.94999999</v>
      </c>
      <c r="G94" s="20">
        <v>108228527.43</v>
      </c>
      <c r="H94" s="20">
        <v>5736940.519999981</v>
      </c>
      <c r="I94" s="22">
        <v>0.05300765570990991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15">
      <c r="A95" s="1" t="s">
        <v>80</v>
      </c>
      <c r="B95" s="20">
        <v>3783117.85</v>
      </c>
      <c r="C95" s="20">
        <v>3432742.54</v>
      </c>
      <c r="D95" s="20">
        <v>350375.31000000006</v>
      </c>
      <c r="E95" s="22">
        <v>0.10206862469796528</v>
      </c>
      <c r="F95" s="34">
        <v>7412455.83</v>
      </c>
      <c r="G95" s="20">
        <v>6585473.41</v>
      </c>
      <c r="H95" s="20">
        <v>826982.4199999999</v>
      </c>
      <c r="I95" s="22">
        <v>0.1255767609271996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15">
      <c r="A96" s="1" t="s">
        <v>34</v>
      </c>
      <c r="B96" s="20">
        <v>10312635.77</v>
      </c>
      <c r="C96" s="20">
        <v>9580769.54</v>
      </c>
      <c r="D96" s="20">
        <v>731866.2300000004</v>
      </c>
      <c r="E96" s="22">
        <v>0.07638908617355183</v>
      </c>
      <c r="F96" s="34">
        <v>19205739.67</v>
      </c>
      <c r="G96" s="20">
        <v>18010562.56</v>
      </c>
      <c r="H96" s="20">
        <v>1195177.1100000031</v>
      </c>
      <c r="I96" s="22">
        <v>0.06635978781997597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15">
      <c r="A97" s="1" t="s">
        <v>81</v>
      </c>
      <c r="B97" s="20">
        <v>8283488.43</v>
      </c>
      <c r="C97" s="20">
        <v>7841168.9</v>
      </c>
      <c r="D97" s="20">
        <v>442319.52999999933</v>
      </c>
      <c r="E97" s="22">
        <v>0.05640989699890272</v>
      </c>
      <c r="F97" s="34">
        <v>15261313.36</v>
      </c>
      <c r="G97" s="20">
        <v>14936419.6</v>
      </c>
      <c r="H97" s="20">
        <v>324893.7599999998</v>
      </c>
      <c r="I97" s="22">
        <v>0.021751783138175884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15">
      <c r="A98" s="1" t="s">
        <v>82</v>
      </c>
      <c r="B98" s="20">
        <v>12333367.26</v>
      </c>
      <c r="C98" s="20">
        <v>11855948.9</v>
      </c>
      <c r="D98" s="20">
        <v>477418.3599999994</v>
      </c>
      <c r="E98" s="22">
        <v>0.04026825385524387</v>
      </c>
      <c r="F98" s="34">
        <v>23595034.560000002</v>
      </c>
      <c r="G98" s="20">
        <v>22495113.380000003</v>
      </c>
      <c r="H98" s="20">
        <v>1099921.1799999997</v>
      </c>
      <c r="I98" s="22">
        <v>0.048896005164300246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15">
      <c r="A99" s="1" t="s">
        <v>83</v>
      </c>
      <c r="B99" s="20">
        <v>18878101.650000002</v>
      </c>
      <c r="C99" s="20">
        <v>17233396.83</v>
      </c>
      <c r="D99" s="20">
        <v>1644704.820000004</v>
      </c>
      <c r="E99" s="22">
        <v>0.09543706538091737</v>
      </c>
      <c r="F99" s="34">
        <v>36427698.769999996</v>
      </c>
      <c r="G99" s="20">
        <v>33207575.189999998</v>
      </c>
      <c r="H99" s="20">
        <v>3220123.579999998</v>
      </c>
      <c r="I99" s="22">
        <v>0.09696954871217739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15">
      <c r="A100" s="1" t="s">
        <v>84</v>
      </c>
      <c r="B100" s="20">
        <v>42305748.93</v>
      </c>
      <c r="C100" s="20">
        <v>41468449.96</v>
      </c>
      <c r="D100" s="20">
        <v>837298.9699999988</v>
      </c>
      <c r="E100" s="22">
        <v>0.020191229014049187</v>
      </c>
      <c r="F100" s="34">
        <v>84774817.22</v>
      </c>
      <c r="G100" s="20">
        <v>81106410.25999999</v>
      </c>
      <c r="H100" s="20">
        <v>3668406.9600000083</v>
      </c>
      <c r="I100" s="22">
        <v>0.045229556433829636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15">
      <c r="A101" s="1" t="s">
        <v>85</v>
      </c>
      <c r="B101" s="20">
        <v>10340323.1</v>
      </c>
      <c r="C101" s="20">
        <v>9869414.33</v>
      </c>
      <c r="D101" s="20">
        <v>470908.76999999955</v>
      </c>
      <c r="E101" s="22">
        <v>0.047713952850128194</v>
      </c>
      <c r="F101" s="34">
        <v>20138899.6</v>
      </c>
      <c r="G101" s="20">
        <v>19035725.71</v>
      </c>
      <c r="H101" s="20">
        <v>1103173.8900000006</v>
      </c>
      <c r="I101" s="22">
        <v>0.05795281497571025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ht="15">
      <c r="A102" s="1" t="s">
        <v>86</v>
      </c>
      <c r="B102" s="20">
        <v>24323626.07</v>
      </c>
      <c r="C102" s="20">
        <v>23797612.42</v>
      </c>
      <c r="D102" s="20">
        <v>526013.6499999985</v>
      </c>
      <c r="E102" s="22">
        <v>0.022103631268400935</v>
      </c>
      <c r="F102" s="34">
        <v>47208539.31</v>
      </c>
      <c r="G102" s="20">
        <v>45868718.400000006</v>
      </c>
      <c r="H102" s="20">
        <v>1339820.9099999964</v>
      </c>
      <c r="I102" s="22">
        <v>0.029209905066804664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ht="15">
      <c r="A103" s="1" t="s">
        <v>87</v>
      </c>
      <c r="B103" s="20">
        <v>22891166.62</v>
      </c>
      <c r="C103" s="20">
        <v>20509349.73</v>
      </c>
      <c r="D103" s="20">
        <v>2381816.8900000006</v>
      </c>
      <c r="E103" s="22">
        <v>0.11613322320580471</v>
      </c>
      <c r="F103" s="34">
        <v>44489965.480000004</v>
      </c>
      <c r="G103" s="20">
        <v>41102024.519999996</v>
      </c>
      <c r="H103" s="20">
        <v>3387940.9600000083</v>
      </c>
      <c r="I103" s="22">
        <v>0.08242759327710139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5">
      <c r="A104" s="1" t="s">
        <v>88</v>
      </c>
      <c r="B104" s="20">
        <v>3550445.2</v>
      </c>
      <c r="C104" s="20">
        <v>3546075.1</v>
      </c>
      <c r="D104" s="20">
        <v>4370.100000000093</v>
      </c>
      <c r="E104" s="22">
        <v>0.001232376607026764</v>
      </c>
      <c r="F104" s="34">
        <v>6852696.640000001</v>
      </c>
      <c r="G104" s="20">
        <v>6544295.779999999</v>
      </c>
      <c r="H104" s="20">
        <v>308400.86000000127</v>
      </c>
      <c r="I104" s="22">
        <v>0.04712514078940382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ht="15">
      <c r="A105" s="1" t="s">
        <v>89</v>
      </c>
      <c r="B105" s="20">
        <v>2484621.6100000003</v>
      </c>
      <c r="C105" s="20">
        <v>2068306.73</v>
      </c>
      <c r="D105" s="20">
        <v>416314.88000000035</v>
      </c>
      <c r="E105" s="22">
        <v>0.2012829499423426</v>
      </c>
      <c r="F105" s="34">
        <v>4565730.53</v>
      </c>
      <c r="G105" s="20">
        <v>3444637.45</v>
      </c>
      <c r="H105" s="20">
        <v>1121093.08</v>
      </c>
      <c r="I105" s="22">
        <v>0.32546039932301146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ht="15">
      <c r="A106" s="1" t="s">
        <v>90</v>
      </c>
      <c r="B106" s="20">
        <v>5034267.66</v>
      </c>
      <c r="C106" s="20">
        <v>5285014.66</v>
      </c>
      <c r="D106" s="20">
        <v>-250747</v>
      </c>
      <c r="E106" s="22">
        <v>-0.04744490150572259</v>
      </c>
      <c r="F106" s="34">
        <v>9455526.11</v>
      </c>
      <c r="G106" s="20">
        <v>9509611.07</v>
      </c>
      <c r="H106" s="20">
        <v>-54084.960000000894</v>
      </c>
      <c r="I106" s="22">
        <v>-0.005687399789737236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ht="15">
      <c r="A107" s="1" t="s">
        <v>91</v>
      </c>
      <c r="B107" s="20">
        <v>11500131.700000001</v>
      </c>
      <c r="C107" s="20">
        <v>11152212.27</v>
      </c>
      <c r="D107" s="20">
        <v>347919.43000000156</v>
      </c>
      <c r="E107" s="22">
        <v>0.03119734646155561</v>
      </c>
      <c r="F107" s="34">
        <v>21164475.22</v>
      </c>
      <c r="G107" s="20">
        <v>19912264.619999997</v>
      </c>
      <c r="H107" s="20">
        <v>1252210.6000000015</v>
      </c>
      <c r="I107" s="22">
        <v>0.06288639810171434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ht="15">
      <c r="A108" s="1" t="s">
        <v>92</v>
      </c>
      <c r="B108" s="20">
        <v>291251776.64</v>
      </c>
      <c r="C108" s="20">
        <v>277503136.90999997</v>
      </c>
      <c r="D108" s="20">
        <v>13748639.73000002</v>
      </c>
      <c r="E108" s="22">
        <v>0.049544087620382427</v>
      </c>
      <c r="F108" s="34">
        <v>560094187.1099999</v>
      </c>
      <c r="G108" s="20">
        <v>543674141.31</v>
      </c>
      <c r="H108" s="20">
        <v>16420045.799999952</v>
      </c>
      <c r="I108" s="22">
        <v>0.03020199886725408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ht="15">
      <c r="A109" s="1" t="s">
        <v>93</v>
      </c>
      <c r="B109" s="20">
        <v>7919677.3</v>
      </c>
      <c r="C109" s="20">
        <v>8487915.16</v>
      </c>
      <c r="D109" s="20">
        <v>-568237.8600000003</v>
      </c>
      <c r="E109" s="22">
        <v>-0.06694669412788998</v>
      </c>
      <c r="F109" s="34">
        <v>15109045.780000001</v>
      </c>
      <c r="G109" s="20">
        <v>15422013.76</v>
      </c>
      <c r="H109" s="20">
        <v>-312967.9799999986</v>
      </c>
      <c r="I109" s="22">
        <v>-0.020293587132683158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ht="15">
      <c r="A110" s="1" t="s">
        <v>94</v>
      </c>
      <c r="B110" s="20">
        <v>4745831.24</v>
      </c>
      <c r="C110" s="20">
        <v>3796010.36</v>
      </c>
      <c r="D110" s="20">
        <v>949820.8800000004</v>
      </c>
      <c r="E110" s="22">
        <v>0.2502155657973495</v>
      </c>
      <c r="F110" s="34">
        <v>9142335.27</v>
      </c>
      <c r="G110" s="20">
        <v>7488394.5</v>
      </c>
      <c r="H110" s="20">
        <v>1653940.7699999996</v>
      </c>
      <c r="I110" s="22">
        <v>0.22086720591443193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ht="15">
      <c r="A111" s="1" t="s">
        <v>95</v>
      </c>
      <c r="B111" s="20">
        <v>11089596.57</v>
      </c>
      <c r="C111" s="20">
        <v>10978145.4</v>
      </c>
      <c r="D111" s="20">
        <v>111451.16999999993</v>
      </c>
      <c r="E111" s="22">
        <v>0.010152094542307658</v>
      </c>
      <c r="F111" s="34">
        <v>21701519.11</v>
      </c>
      <c r="G111" s="20">
        <v>21335822.77</v>
      </c>
      <c r="H111" s="20">
        <v>365696.33999999985</v>
      </c>
      <c r="I111" s="22">
        <v>0.01714001582888101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ht="15">
      <c r="A112" s="1" t="s">
        <v>96</v>
      </c>
      <c r="B112" s="20">
        <v>23720082.560000002</v>
      </c>
      <c r="C112" s="20">
        <v>24201455.69</v>
      </c>
      <c r="D112" s="20">
        <v>-481373.12999999896</v>
      </c>
      <c r="E112" s="22">
        <v>-0.019890255204727272</v>
      </c>
      <c r="F112" s="34">
        <v>46936826.86</v>
      </c>
      <c r="G112" s="20">
        <v>46625438.2</v>
      </c>
      <c r="H112" s="20">
        <v>311388.6599999964</v>
      </c>
      <c r="I112" s="22">
        <v>0.0066785143908845105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ht="15">
      <c r="A113" s="1" t="s">
        <v>97</v>
      </c>
      <c r="B113" s="20">
        <v>10574015.1</v>
      </c>
      <c r="C113" s="20">
        <v>10162670.33</v>
      </c>
      <c r="D113" s="20">
        <v>411344.76999999955</v>
      </c>
      <c r="E113" s="22">
        <v>0.040476051730785556</v>
      </c>
      <c r="F113" s="34">
        <v>20398233.91</v>
      </c>
      <c r="G113" s="20">
        <v>19411950.58</v>
      </c>
      <c r="H113" s="20">
        <v>986283.3300000019</v>
      </c>
      <c r="I113" s="22">
        <v>0.05080804867781618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ht="15">
      <c r="A114" s="1" t="s">
        <v>98</v>
      </c>
      <c r="B114" s="20">
        <v>4450855.16</v>
      </c>
      <c r="C114" s="20">
        <v>4123098.43</v>
      </c>
      <c r="D114" s="20">
        <v>327756.73</v>
      </c>
      <c r="E114" s="22">
        <v>0.07949282210078112</v>
      </c>
      <c r="F114" s="34">
        <v>8197023.220000001</v>
      </c>
      <c r="G114" s="20">
        <v>7893641.640000001</v>
      </c>
      <c r="H114" s="20">
        <v>303381.5800000001</v>
      </c>
      <c r="I114" s="22">
        <v>0.03843366519993173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ht="15">
      <c r="A115" s="1" t="s">
        <v>99</v>
      </c>
      <c r="B115" s="20">
        <v>9638534.74</v>
      </c>
      <c r="C115" s="20">
        <v>9015054.219999999</v>
      </c>
      <c r="D115" s="20">
        <v>623480.5200000014</v>
      </c>
      <c r="E115" s="22">
        <v>0.06915993013295504</v>
      </c>
      <c r="F115" s="34">
        <v>18269226.5</v>
      </c>
      <c r="G115" s="20">
        <v>17028215.099999998</v>
      </c>
      <c r="H115" s="20">
        <v>1241011.4000000022</v>
      </c>
      <c r="I115" s="22">
        <v>0.07287971127402557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ht="15">
      <c r="A116" s="1" t="s">
        <v>100</v>
      </c>
      <c r="B116" s="20">
        <v>113418444.72</v>
      </c>
      <c r="C116" s="20">
        <v>112996211.89</v>
      </c>
      <c r="D116" s="20">
        <v>422232.8299999982</v>
      </c>
      <c r="E116" s="22">
        <v>0.0037366989825378845</v>
      </c>
      <c r="F116" s="34">
        <v>222991747.99</v>
      </c>
      <c r="G116" s="20">
        <v>219830772.23000002</v>
      </c>
      <c r="H116" s="20">
        <v>3160975.7599999905</v>
      </c>
      <c r="I116" s="22">
        <v>0.014379132311343518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ht="15">
      <c r="A117" s="1" t="s">
        <v>101</v>
      </c>
      <c r="B117" s="20">
        <v>3912986.4299999997</v>
      </c>
      <c r="C117" s="20">
        <v>3652803.1900000004</v>
      </c>
      <c r="D117" s="20">
        <v>260183.2399999993</v>
      </c>
      <c r="E117" s="22">
        <v>0.07122837625423757</v>
      </c>
      <c r="F117" s="34">
        <v>7300349.39</v>
      </c>
      <c r="G117" s="20">
        <v>6914243.26</v>
      </c>
      <c r="H117" s="20">
        <v>386106.1299999999</v>
      </c>
      <c r="I117" s="22">
        <v>0.055842138536502675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ht="15">
      <c r="A118" s="1" t="s">
        <v>102</v>
      </c>
      <c r="B118" s="20">
        <v>2346439.62</v>
      </c>
      <c r="C118" s="20">
        <v>2335771.51</v>
      </c>
      <c r="D118" s="20">
        <v>10668.110000000335</v>
      </c>
      <c r="E118" s="22">
        <v>0.0045672746475105075</v>
      </c>
      <c r="F118" s="34">
        <v>4475534.58</v>
      </c>
      <c r="G118" s="20">
        <v>4133797.1199999996</v>
      </c>
      <c r="H118" s="20">
        <v>341737.4600000004</v>
      </c>
      <c r="I118" s="22">
        <v>0.08266914173088409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ht="15.75">
      <c r="A119" s="7" t="s">
        <v>103</v>
      </c>
      <c r="B119" s="27" t="s">
        <v>123</v>
      </c>
      <c r="C119" s="27" t="s">
        <v>123</v>
      </c>
      <c r="D119" s="27" t="s">
        <v>123</v>
      </c>
      <c r="E119" s="22"/>
      <c r="F119" s="36" t="s">
        <v>123</v>
      </c>
      <c r="G119" s="27" t="s">
        <v>123</v>
      </c>
      <c r="H119" s="27" t="s">
        <v>123</v>
      </c>
      <c r="I119" s="2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ht="15">
      <c r="A120" s="1" t="s">
        <v>104</v>
      </c>
      <c r="B120" s="20">
        <v>1267513.6400000001</v>
      </c>
      <c r="C120" s="20">
        <v>1107421.13</v>
      </c>
      <c r="D120" s="20">
        <v>160092.51000000024</v>
      </c>
      <c r="E120" s="22">
        <v>0.14456335143253068</v>
      </c>
      <c r="F120" s="34">
        <v>2696659.93</v>
      </c>
      <c r="G120" s="20">
        <v>2422000.9099999997</v>
      </c>
      <c r="H120" s="20">
        <v>274659.0200000005</v>
      </c>
      <c r="I120" s="22">
        <v>0.11340169975410973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ht="15">
      <c r="A121" s="1" t="s">
        <v>105</v>
      </c>
      <c r="B121" s="20">
        <v>196403.57</v>
      </c>
      <c r="C121" s="20">
        <v>178246.13</v>
      </c>
      <c r="D121" s="20">
        <v>18157.440000000002</v>
      </c>
      <c r="E121" s="22">
        <v>0.10186723268550067</v>
      </c>
      <c r="F121" s="34">
        <v>402384.29</v>
      </c>
      <c r="G121" s="20">
        <v>382869.37</v>
      </c>
      <c r="H121" s="20">
        <v>19514.919999999984</v>
      </c>
      <c r="I121" s="22">
        <v>0.05097017815763111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ht="15">
      <c r="A122" s="1" t="s">
        <v>106</v>
      </c>
      <c r="B122" s="20">
        <v>160690.56</v>
      </c>
      <c r="C122" s="20">
        <v>138282.2</v>
      </c>
      <c r="D122" s="20">
        <v>22408.359999999986</v>
      </c>
      <c r="E122" s="22">
        <v>0.16204804378293072</v>
      </c>
      <c r="F122" s="34">
        <v>349363.31</v>
      </c>
      <c r="G122" s="20">
        <v>335725.29000000004</v>
      </c>
      <c r="H122" s="20">
        <v>13638.01999999996</v>
      </c>
      <c r="I122" s="22">
        <v>0.040622557806115706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ht="15">
      <c r="A123" s="1" t="s">
        <v>107</v>
      </c>
      <c r="B123" s="20">
        <v>313716.03</v>
      </c>
      <c r="C123" s="20">
        <v>329764.82</v>
      </c>
      <c r="D123" s="20">
        <v>-16048.789999999979</v>
      </c>
      <c r="E123" s="22">
        <v>-0.04866738058959709</v>
      </c>
      <c r="F123" s="34">
        <v>672850.54</v>
      </c>
      <c r="G123" s="20">
        <v>694629.79</v>
      </c>
      <c r="H123" s="20">
        <v>-21779.25</v>
      </c>
      <c r="I123" s="22">
        <v>-0.03135375175890455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ht="15">
      <c r="A124" s="1" t="s">
        <v>108</v>
      </c>
      <c r="B124" s="20">
        <v>177941.01</v>
      </c>
      <c r="C124" s="20">
        <v>151250.28</v>
      </c>
      <c r="D124" s="20">
        <v>26690.73000000001</v>
      </c>
      <c r="E124" s="22">
        <v>0.1764673096803524</v>
      </c>
      <c r="F124" s="34">
        <v>372522.82</v>
      </c>
      <c r="G124" s="20">
        <v>331922.04000000004</v>
      </c>
      <c r="H124" s="20">
        <v>40600.77999999997</v>
      </c>
      <c r="I124" s="22">
        <v>0.12232022917188616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ht="15">
      <c r="A125" s="1" t="s">
        <v>109</v>
      </c>
      <c r="B125" s="20">
        <v>131170.82</v>
      </c>
      <c r="C125" s="20">
        <v>141765.08000000002</v>
      </c>
      <c r="D125" s="20">
        <v>-10594.26000000001</v>
      </c>
      <c r="E125" s="22">
        <v>-0.07473109739013309</v>
      </c>
      <c r="F125" s="34">
        <v>287194.11</v>
      </c>
      <c r="G125" s="20">
        <v>297901.4</v>
      </c>
      <c r="H125" s="20">
        <v>-10707.290000000037</v>
      </c>
      <c r="I125" s="22">
        <v>-0.035942395705424804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ht="15">
      <c r="A126" s="1" t="s">
        <v>110</v>
      </c>
      <c r="B126" s="20">
        <v>80338.7</v>
      </c>
      <c r="C126" s="20">
        <v>72271.74</v>
      </c>
      <c r="D126" s="20">
        <v>8066.959999999992</v>
      </c>
      <c r="E126" s="22">
        <v>0.11161983923453332</v>
      </c>
      <c r="F126" s="34">
        <v>169501.93</v>
      </c>
      <c r="G126" s="20">
        <v>167910.23</v>
      </c>
      <c r="H126" s="20">
        <v>1591.6999999999825</v>
      </c>
      <c r="I126" s="22">
        <v>0.009479470071597081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ht="15">
      <c r="A127" s="1" t="s">
        <v>111</v>
      </c>
      <c r="B127" s="20">
        <v>208081.77000000002</v>
      </c>
      <c r="C127" s="20">
        <v>255361.22999999998</v>
      </c>
      <c r="D127" s="20">
        <v>-47279.45999999996</v>
      </c>
      <c r="E127" s="22">
        <v>-0.1851473694734317</v>
      </c>
      <c r="F127" s="34">
        <v>398018.02</v>
      </c>
      <c r="G127" s="20">
        <v>408475.82999999996</v>
      </c>
      <c r="H127" s="20">
        <v>-10457.80999999994</v>
      </c>
      <c r="I127" s="22">
        <v>-0.025602028888710358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ht="15">
      <c r="A128" s="1" t="s">
        <v>112</v>
      </c>
      <c r="B128" s="20">
        <v>161699.37</v>
      </c>
      <c r="C128" s="20">
        <v>151447.44</v>
      </c>
      <c r="D128" s="20">
        <v>10251.929999999993</v>
      </c>
      <c r="E128" s="22">
        <v>0.0676929897263367</v>
      </c>
      <c r="F128" s="34">
        <v>351626</v>
      </c>
      <c r="G128" s="20">
        <v>319156.55</v>
      </c>
      <c r="H128" s="20">
        <v>32469.45000000001</v>
      </c>
      <c r="I128" s="22">
        <v>0.10173518293765242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ht="15">
      <c r="A129" s="1" t="s">
        <v>113</v>
      </c>
      <c r="B129" s="20">
        <v>506435.82999999996</v>
      </c>
      <c r="C129" s="20">
        <v>536120.8300000001</v>
      </c>
      <c r="D129" s="20">
        <v>-29685.000000000116</v>
      </c>
      <c r="E129" s="22">
        <v>-0.05536998068140742</v>
      </c>
      <c r="F129" s="34">
        <v>1017452.6299999999</v>
      </c>
      <c r="G129" s="20">
        <v>1057846.78</v>
      </c>
      <c r="H129" s="20">
        <v>-40394.15000000014</v>
      </c>
      <c r="I129" s="22">
        <v>-0.03818525590256099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ht="15">
      <c r="A130" s="1" t="s">
        <v>114</v>
      </c>
      <c r="B130" s="20">
        <v>419383.77</v>
      </c>
      <c r="C130" s="20">
        <v>422277.14999999997</v>
      </c>
      <c r="D130" s="20">
        <v>-2893.3799999999464</v>
      </c>
      <c r="E130" s="22">
        <v>-0.006851850733576152</v>
      </c>
      <c r="F130" s="34">
        <v>915759.6499999999</v>
      </c>
      <c r="G130" s="20">
        <v>923425.3999999999</v>
      </c>
      <c r="H130" s="20">
        <v>-7665.75</v>
      </c>
      <c r="I130" s="22">
        <v>-0.008301428572356793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ht="15">
      <c r="A131" s="1" t="s">
        <v>161</v>
      </c>
      <c r="B131" s="20">
        <v>583205.46</v>
      </c>
      <c r="C131" s="20">
        <v>0</v>
      </c>
      <c r="D131" s="20">
        <v>583205.46</v>
      </c>
      <c r="E131" s="22" t="s">
        <v>128</v>
      </c>
      <c r="F131" s="34">
        <v>1245914.48</v>
      </c>
      <c r="G131" s="20">
        <v>0</v>
      </c>
      <c r="H131" s="20">
        <v>1245914.48</v>
      </c>
      <c r="I131" s="22" t="s">
        <v>128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ht="15">
      <c r="A132" s="1" t="s">
        <v>115</v>
      </c>
      <c r="B132" s="20">
        <v>849594.1799999999</v>
      </c>
      <c r="C132" s="20">
        <v>862262.08</v>
      </c>
      <c r="D132" s="20">
        <v>-12667.900000000023</v>
      </c>
      <c r="E132" s="22">
        <v>-0.014691472922014642</v>
      </c>
      <c r="F132" s="34">
        <v>1870699.0899999999</v>
      </c>
      <c r="G132" s="20">
        <v>1906052.81</v>
      </c>
      <c r="H132" s="20">
        <v>-35353.720000000205</v>
      </c>
      <c r="I132" s="22">
        <v>-0.01854813246229007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ht="15">
      <c r="A133" s="1" t="s">
        <v>153</v>
      </c>
      <c r="B133" s="20">
        <v>540273.98</v>
      </c>
      <c r="C133" s="20">
        <v>613476.8800000001</v>
      </c>
      <c r="D133" s="20">
        <v>-73202.90000000014</v>
      </c>
      <c r="E133" s="22">
        <v>-0.11932462719703492</v>
      </c>
      <c r="F133" s="34">
        <v>1221912.38</v>
      </c>
      <c r="G133" s="20">
        <v>1178534.2600000002</v>
      </c>
      <c r="H133" s="20">
        <v>43378.119999999646</v>
      </c>
      <c r="I133" s="22">
        <v>0.036806838351903015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ht="15">
      <c r="A134" s="1" t="s">
        <v>116</v>
      </c>
      <c r="B134" s="20">
        <v>593315.51</v>
      </c>
      <c r="C134" s="20">
        <v>545582.42</v>
      </c>
      <c r="D134" s="20">
        <v>47733.08999999997</v>
      </c>
      <c r="E134" s="22">
        <v>0.0874901540999066</v>
      </c>
      <c r="F134" s="34">
        <v>1233831.93</v>
      </c>
      <c r="G134" s="20">
        <v>1148769.3</v>
      </c>
      <c r="H134" s="20">
        <v>85062.62999999989</v>
      </c>
      <c r="I134" s="22">
        <v>0.07404674724507339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ht="15">
      <c r="A135" s="1" t="s">
        <v>117</v>
      </c>
      <c r="B135" s="20">
        <v>131087.16</v>
      </c>
      <c r="C135" s="20">
        <v>114637.72</v>
      </c>
      <c r="D135" s="20">
        <v>16449.440000000002</v>
      </c>
      <c r="E135" s="22">
        <v>0.14349064164918843</v>
      </c>
      <c r="F135" s="34">
        <v>270945.5</v>
      </c>
      <c r="G135" s="20">
        <v>252172.68</v>
      </c>
      <c r="H135" s="20">
        <v>18772.820000000007</v>
      </c>
      <c r="I135" s="22">
        <v>0.07444430538629326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ht="15">
      <c r="A136" s="1" t="s">
        <v>154</v>
      </c>
      <c r="B136" s="20">
        <v>180703.43</v>
      </c>
      <c r="C136" s="20">
        <v>261529.04</v>
      </c>
      <c r="D136" s="20">
        <v>-80825.61000000002</v>
      </c>
      <c r="E136" s="22">
        <v>-0.3090502301388787</v>
      </c>
      <c r="F136" s="34">
        <v>399158.88</v>
      </c>
      <c r="G136" s="20">
        <v>368638.1</v>
      </c>
      <c r="H136" s="20">
        <v>30520.780000000028</v>
      </c>
      <c r="I136" s="22">
        <v>0.08279334122002048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ht="15">
      <c r="A137" s="1" t="s">
        <v>149</v>
      </c>
      <c r="B137" s="20">
        <v>88933.36</v>
      </c>
      <c r="C137" s="20">
        <v>86454.38</v>
      </c>
      <c r="D137" s="20">
        <v>2478.979999999996</v>
      </c>
      <c r="E137" s="22">
        <v>0.028673850879504262</v>
      </c>
      <c r="F137" s="34">
        <v>205646.05</v>
      </c>
      <c r="G137" s="20">
        <v>214302.87000000002</v>
      </c>
      <c r="H137" s="20">
        <v>-8656.820000000036</v>
      </c>
      <c r="I137" s="22">
        <v>-0.04039525928887483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ht="15">
      <c r="A138" s="1" t="s">
        <v>118</v>
      </c>
      <c r="B138" s="20">
        <v>708162.86</v>
      </c>
      <c r="C138" s="20">
        <v>622302.6</v>
      </c>
      <c r="D138" s="20">
        <v>85860.26000000001</v>
      </c>
      <c r="E138" s="22">
        <v>0.1379718805610004</v>
      </c>
      <c r="F138" s="34">
        <v>1506918.1800000002</v>
      </c>
      <c r="G138" s="20">
        <v>1373315.4</v>
      </c>
      <c r="H138" s="20">
        <v>133602.78000000026</v>
      </c>
      <c r="I138" s="22">
        <v>0.09728484804000616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ht="15">
      <c r="A139" s="1" t="s">
        <v>145</v>
      </c>
      <c r="B139" s="20">
        <v>344196.89</v>
      </c>
      <c r="C139" s="20">
        <v>234920.19</v>
      </c>
      <c r="D139" s="20">
        <v>109276.70000000001</v>
      </c>
      <c r="E139" s="22">
        <v>0.4651652120662767</v>
      </c>
      <c r="F139" s="34">
        <v>719898.78</v>
      </c>
      <c r="G139" s="20">
        <v>546827.8</v>
      </c>
      <c r="H139" s="20">
        <v>173070.97999999998</v>
      </c>
      <c r="I139" s="22">
        <v>0.3164999658027627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ht="15">
      <c r="A140" s="1" t="s">
        <v>119</v>
      </c>
      <c r="B140" s="20">
        <v>627704.11</v>
      </c>
      <c r="C140" s="20">
        <v>538014.1000000001</v>
      </c>
      <c r="D140" s="20">
        <v>89690.0099999999</v>
      </c>
      <c r="E140" s="22">
        <v>0.16670568670969754</v>
      </c>
      <c r="F140" s="34">
        <v>1395842.18</v>
      </c>
      <c r="G140" s="20">
        <v>1172644.9200000002</v>
      </c>
      <c r="H140" s="20">
        <v>223197.25999999978</v>
      </c>
      <c r="I140" s="22">
        <v>0.19033661101776636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ht="15">
      <c r="A141" s="1" t="s">
        <v>120</v>
      </c>
      <c r="B141" s="20">
        <v>358013.42</v>
      </c>
      <c r="C141" s="20">
        <v>308832.15</v>
      </c>
      <c r="D141" s="20">
        <v>49181.26999999996</v>
      </c>
      <c r="E141" s="22">
        <v>0.15924919086306252</v>
      </c>
      <c r="F141" s="34">
        <v>770027.55</v>
      </c>
      <c r="G141" s="20">
        <v>697369.81</v>
      </c>
      <c r="H141" s="20">
        <v>72657.73999999999</v>
      </c>
      <c r="I141" s="22">
        <v>0.10418824984694991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ht="15">
      <c r="A142" s="1" t="s">
        <v>121</v>
      </c>
      <c r="B142" s="20">
        <v>122340.22</v>
      </c>
      <c r="C142" s="20">
        <v>107756.59</v>
      </c>
      <c r="D142" s="20">
        <v>14583.630000000005</v>
      </c>
      <c r="E142" s="22">
        <v>0.13533863682954336</v>
      </c>
      <c r="F142" s="34">
        <v>257079.01</v>
      </c>
      <c r="G142" s="20">
        <v>240534.91</v>
      </c>
      <c r="H142" s="20">
        <v>16544.100000000006</v>
      </c>
      <c r="I142" s="22">
        <v>0.06878045270019227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ht="15">
      <c r="A143" s="1" t="s">
        <v>122</v>
      </c>
      <c r="B143" s="20">
        <v>970683.28</v>
      </c>
      <c r="C143" s="20">
        <v>1043621.04</v>
      </c>
      <c r="D143" s="20">
        <v>-72937.76000000001</v>
      </c>
      <c r="E143" s="22">
        <v>-0.06988912373786563</v>
      </c>
      <c r="F143" s="34">
        <v>2109747.87</v>
      </c>
      <c r="G143" s="20">
        <v>2267195.58</v>
      </c>
      <c r="H143" s="20">
        <v>-157447.70999999996</v>
      </c>
      <c r="I143" s="22">
        <v>-0.06944602017969705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ht="15">
      <c r="A144" s="1"/>
      <c r="B144" s="20"/>
      <c r="C144" s="20"/>
      <c r="D144" s="20"/>
      <c r="E144" s="22"/>
      <c r="F144" s="34"/>
      <c r="G144" s="20"/>
      <c r="H144" s="20"/>
      <c r="I144" s="2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ht="15">
      <c r="A145" s="1" t="s">
        <v>151</v>
      </c>
      <c r="B145" s="20">
        <v>9390.59</v>
      </c>
      <c r="C145" s="20">
        <v>1438368.3</v>
      </c>
      <c r="D145" s="20">
        <v>-1428977.71</v>
      </c>
      <c r="E145" s="22">
        <v>-0.9934713591783133</v>
      </c>
      <c r="F145" s="34">
        <v>59105.69</v>
      </c>
      <c r="G145" s="20">
        <v>3368133.4000000004</v>
      </c>
      <c r="H145" s="20">
        <v>-3309027.7100000004</v>
      </c>
      <c r="I145" s="22">
        <v>-0.982451499694163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ht="15">
      <c r="A146" s="1" t="s">
        <v>150</v>
      </c>
      <c r="B146" s="20">
        <v>9848505.88</v>
      </c>
      <c r="C146" s="20">
        <v>10336919.02</v>
      </c>
      <c r="D146" s="20">
        <v>-488413.13999999873</v>
      </c>
      <c r="E146" s="22">
        <v>-0.04724939211142226</v>
      </c>
      <c r="F146" s="34">
        <v>18053316.76</v>
      </c>
      <c r="G146" s="20">
        <v>18934236.450000003</v>
      </c>
      <c r="H146" s="20">
        <v>-880919.6900000013</v>
      </c>
      <c r="I146" s="22">
        <v>-0.04652522917025266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ht="15">
      <c r="A147" s="1" t="s">
        <v>124</v>
      </c>
      <c r="B147" s="20">
        <v>2793630513.63</v>
      </c>
      <c r="C147" s="20">
        <v>2613898760.3199997</v>
      </c>
      <c r="D147" s="20">
        <v>179731753.31000042</v>
      </c>
      <c r="E147" s="22">
        <v>0.0687600285207669</v>
      </c>
      <c r="F147" s="34">
        <v>5537540337.3</v>
      </c>
      <c r="G147" s="20">
        <v>5043793225.08</v>
      </c>
      <c r="H147" s="20">
        <v>493747112.22000027</v>
      </c>
      <c r="I147" s="22">
        <v>0.09789202098231711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ht="15">
      <c r="A148" s="1" t="s">
        <v>123</v>
      </c>
      <c r="B148" s="27" t="s">
        <v>123</v>
      </c>
      <c r="C148" s="27" t="s">
        <v>123</v>
      </c>
      <c r="D148" s="27" t="s">
        <v>123</v>
      </c>
      <c r="E148" s="22"/>
      <c r="F148" s="36" t="s">
        <v>123</v>
      </c>
      <c r="G148" s="27" t="s">
        <v>123</v>
      </c>
      <c r="H148" s="27" t="s">
        <v>123</v>
      </c>
      <c r="I148" s="2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ht="15">
      <c r="A149" s="1" t="s">
        <v>125</v>
      </c>
      <c r="B149" s="20">
        <v>6190754923.25</v>
      </c>
      <c r="C149" s="20">
        <v>5847377226.75</v>
      </c>
      <c r="D149" s="20">
        <v>343377696.5</v>
      </c>
      <c r="E149" s="22">
        <v>0.058723370014362994</v>
      </c>
      <c r="F149" s="34">
        <v>12223559995.850004</v>
      </c>
      <c r="G149" s="20">
        <v>11400540502.449997</v>
      </c>
      <c r="H149" s="20">
        <v>823019493.4000072</v>
      </c>
      <c r="I149" s="22">
        <v>0.07219126963525448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ht="15">
      <c r="A150" s="1" t="s">
        <v>126</v>
      </c>
      <c r="B150" s="20">
        <v>2793630513.63</v>
      </c>
      <c r="C150" s="20">
        <v>2613898760.3199997</v>
      </c>
      <c r="D150" s="20">
        <v>179731753.31000042</v>
      </c>
      <c r="E150" s="22">
        <v>0.0687600285207669</v>
      </c>
      <c r="F150" s="34">
        <v>5537540337.3</v>
      </c>
      <c r="G150" s="20">
        <v>5043793225.08</v>
      </c>
      <c r="H150" s="20">
        <v>493747112.22000027</v>
      </c>
      <c r="I150" s="22">
        <v>0.09789202098231711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ht="15">
      <c r="A151" s="1" t="s">
        <v>127</v>
      </c>
      <c r="B151" s="20">
        <v>3397124409.6199994</v>
      </c>
      <c r="C151" s="20">
        <v>3233478466.4300003</v>
      </c>
      <c r="D151" s="20">
        <v>163645943.1899991</v>
      </c>
      <c r="E151" s="22">
        <v>0.05060987567691346</v>
      </c>
      <c r="F151" s="34">
        <v>6686019658.550004</v>
      </c>
      <c r="G151" s="20">
        <v>6356747277.369998</v>
      </c>
      <c r="H151" s="20">
        <v>329272381.180006</v>
      </c>
      <c r="I151" s="22">
        <v>0.051798878705185396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</sheetData>
  <sheetProtection/>
  <printOptions/>
  <pageMargins left="0.61" right="0.67" top="0.5" bottom="0.47" header="0.24" footer="0.24"/>
  <pageSetup horizontalDpi="600" verticalDpi="600" orientation="landscape" paperSize="5" scale="60" r:id="rId1"/>
  <headerFooter alignWithMargins="0">
    <oddHeader>&amp;L&amp;D
&amp;T</oddHeader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W Frangella III</cp:lastModifiedBy>
  <cp:lastPrinted>2011-07-11T16:16:20Z</cp:lastPrinted>
  <dcterms:created xsi:type="dcterms:W3CDTF">2003-07-17T13:01:36Z</dcterms:created>
  <dcterms:modified xsi:type="dcterms:W3CDTF">2011-07-12T15:15:06Z</dcterms:modified>
  <cp:category/>
  <cp:version/>
  <cp:contentType/>
  <cp:contentStatus/>
</cp:coreProperties>
</file>