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071" windowWidth="15270" windowHeight="7575" tabRatio="650" firstSheet="1" activeTab="1"/>
  </bookViews>
  <sheets>
    <sheet name="MO1 AS300" sheetId="1" r:id="rId1"/>
    <sheet name="AS410" sheetId="2" r:id="rId2"/>
  </sheets>
  <definedNames>
    <definedName name="MO1AS300">'MO1 AS300'!$B$12:$L$156</definedName>
    <definedName name="MO1AS400">#REF!</definedName>
    <definedName name="MO2AS300">#REF!</definedName>
    <definedName name="MO2AS400">#REF!</definedName>
    <definedName name="MO3AS300">#REF!</definedName>
    <definedName name="MO3AS400">#REF!</definedName>
    <definedName name="_xlnm.Print_Area" localSheetId="1">'AS410'!$B$12:$S$156</definedName>
    <definedName name="_xlnm.Print_Area" localSheetId="0">'MO1 AS300'!$B$12:$L$156</definedName>
    <definedName name="_xlnm.Print_Area">'AS410'!$B$12:$S$153</definedName>
    <definedName name="_xlnm.Print_Titles" localSheetId="1">'AS410'!$A:$A,'AS410'!$1:$11</definedName>
    <definedName name="_xlnm.Print_Titles" localSheetId="0">'MO1 AS300'!$A:$A,'MO1 AS300'!$1:$11</definedName>
    <definedName name="_xlnm.Print_Titles">#N/A</definedName>
    <definedName name="QTRAS310">#REF!</definedName>
    <definedName name="QTRAS410">'AS410'!$B$12:$S$153</definedName>
  </definedNames>
  <calcPr fullCalcOnLoad="1"/>
</workbook>
</file>

<file path=xl/sharedStrings.xml><?xml version="1.0" encoding="utf-8"?>
<sst xmlns="http://schemas.openxmlformats.org/spreadsheetml/2006/main" count="452" uniqueCount="189">
  <si>
    <t>DEPARTMENT OF TAXATION &amp; FINANCE</t>
  </si>
  <si>
    <t>OFFICE OF TAX POLICY ANALYSIS</t>
  </si>
  <si>
    <t>SALES TAX DISTRIBUTION COMPARISON</t>
  </si>
  <si>
    <t>WITH SPECIFIC COMPONENTS IDENTIFIED</t>
  </si>
  <si>
    <t>Jurisdiction</t>
  </si>
  <si>
    <t>CITIES</t>
  </si>
  <si>
    <t>Amsterdam</t>
  </si>
  <si>
    <t>Auburn</t>
  </si>
  <si>
    <t>Batavia</t>
  </si>
  <si>
    <t>Buffalo</t>
  </si>
  <si>
    <t>Canandaigua</t>
  </si>
  <si>
    <t>Corning</t>
  </si>
  <si>
    <t>Cortland</t>
  </si>
  <si>
    <t>Elmira</t>
  </si>
  <si>
    <t>Fulton</t>
  </si>
  <si>
    <t>Geneva</t>
  </si>
  <si>
    <t>Glen Cove</t>
  </si>
  <si>
    <t>Glens Falls</t>
  </si>
  <si>
    <t>Gloversville</t>
  </si>
  <si>
    <t>Hornell</t>
  </si>
  <si>
    <t>Ithaca</t>
  </si>
  <si>
    <t>Johnstown</t>
  </si>
  <si>
    <t>Kingston</t>
  </si>
  <si>
    <t>Lockport</t>
  </si>
  <si>
    <t>Long Beach</t>
  </si>
  <si>
    <t>Mechanicville</t>
  </si>
  <si>
    <t>Mt. Vernon</t>
  </si>
  <si>
    <t>City of New York</t>
  </si>
  <si>
    <t>Niagara Falls</t>
  </si>
  <si>
    <t>MTOAF</t>
  </si>
  <si>
    <t>MAC</t>
  </si>
  <si>
    <t>Newburgh</t>
  </si>
  <si>
    <t>New Rochelle</t>
  </si>
  <si>
    <t>North Tonawanda</t>
  </si>
  <si>
    <t>Norwich</t>
  </si>
  <si>
    <t>Ogdensburg</t>
  </si>
  <si>
    <t>Olean</t>
  </si>
  <si>
    <t>Oneida</t>
  </si>
  <si>
    <t>Oneonta</t>
  </si>
  <si>
    <t>Oswego</t>
  </si>
  <si>
    <t>Plattsburgh</t>
  </si>
  <si>
    <t>Port Jervis</t>
  </si>
  <si>
    <t>Poughkeepsie</t>
  </si>
  <si>
    <t>Rome</t>
  </si>
  <si>
    <t>Rye</t>
  </si>
  <si>
    <t>Salamanca</t>
  </si>
  <si>
    <t>Saratoga Springs</t>
  </si>
  <si>
    <t>Schenectady</t>
  </si>
  <si>
    <t>Sherrill</t>
  </si>
  <si>
    <t>Troy</t>
  </si>
  <si>
    <t>Utica</t>
  </si>
  <si>
    <t>White Plains</t>
  </si>
  <si>
    <t>Yonkers</t>
  </si>
  <si>
    <t>Yonkers Special</t>
  </si>
  <si>
    <t>COUNTIES</t>
  </si>
  <si>
    <t>Albany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</si>
  <si>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</si>
  <si>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</si>
  <si>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</si>
  <si>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</si>
  <si>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</si>
  <si>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</si>
  <si>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</si>
  <si>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</si>
  <si>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Delaware</t>
  </si>
  <si>
    <t>Dutchess</t>
  </si>
  <si>
    <t>Erie</t>
  </si>
  <si>
    <t>Essex</t>
  </si>
  <si>
    <t>Franklin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</si>
  <si>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</si>
  <si>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</si>
  <si>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</si>
  <si>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</si>
  <si>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</si>
  <si>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</si>
  <si>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</si>
  <si>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</si>
  <si>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</si>
  <si>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</si>
  <si>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</si>
  <si>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</si>
  <si>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Onondaga</t>
  </si>
  <si>
    <t>Ontario</t>
  </si>
  <si>
    <t>Orange</t>
  </si>
  <si>
    <t>Orleans</t>
  </si>
  <si>
    <t>Otsego</t>
  </si>
  <si>
    <t>Putnam</t>
  </si>
  <si>
    <t>Rensselaer</t>
  </si>
  <si>
    <t>Rockland</t>
  </si>
  <si>
    <t>St. Lawrence</t>
  </si>
  <si>
    <t>Saratoga</t>
  </si>
  <si>
    <t xml:space="preserve">Schenectady 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</si>
  <si>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</si>
  <si>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</si>
  <si>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</si>
  <si>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</si>
  <si>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</si>
  <si>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</si>
  <si>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</si>
  <si>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</si>
  <si>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</si>
  <si>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</si>
  <si>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</si>
  <si>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</si>
  <si>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</si>
  <si>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</si>
  <si>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</si>
  <si>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SCHOOL DISTRICTS</t>
  </si>
  <si>
    <t>Albany CSD</t>
  </si>
  <si>
    <t>Batavia CSD</t>
  </si>
  <si>
    <t>Cohoes CSD</t>
  </si>
  <si>
    <t>Glen Cove CSD</t>
  </si>
  <si>
    <t>Gloversville CSD</t>
  </si>
  <si>
    <t>Greater Johnstown CSD</t>
  </si>
  <si>
    <t>Hornell CSD</t>
  </si>
  <si>
    <t>Hudson CSD</t>
  </si>
  <si>
    <t>Lackawanna CSD</t>
  </si>
  <si>
    <t>Long Beach CSD</t>
  </si>
  <si>
    <t>Middletown CSD</t>
  </si>
  <si>
    <t>New Rochelle CSD</t>
  </si>
  <si>
    <t>Niagara Fls. CSD</t>
  </si>
  <si>
    <t>Ogdensburg CSD</t>
  </si>
  <si>
    <t>Schenectady CSD</t>
  </si>
  <si>
    <t>Utica CSD</t>
  </si>
  <si>
    <t>Watertown CSD</t>
  </si>
  <si>
    <t>Watervliet CSD</t>
  </si>
  <si>
    <t>White Plains CSD</t>
  </si>
  <si>
    <t/>
  </si>
  <si>
    <t>NEW YORK STATE</t>
  </si>
  <si>
    <t>TOTAL CERTIFIED</t>
  </si>
  <si>
    <t>STATE SHARE</t>
  </si>
  <si>
    <t>LOCAL SHARE</t>
  </si>
  <si>
    <t xml:space="preserve">   CITIES</t>
  </si>
  <si>
    <t xml:space="preserve">   MAC</t>
  </si>
  <si>
    <t xml:space="preserve">   COUNTIES</t>
  </si>
  <si>
    <t xml:space="preserve">   SCHOOL DISTRICTS</t>
  </si>
  <si>
    <t>Cash</t>
  </si>
  <si>
    <t>A</t>
  </si>
  <si>
    <t xml:space="preserve"> </t>
  </si>
  <si>
    <t>Collections</t>
  </si>
  <si>
    <t>B</t>
  </si>
  <si>
    <t>C</t>
  </si>
  <si>
    <t>%</t>
  </si>
  <si>
    <t>Change</t>
  </si>
  <si>
    <t>D</t>
  </si>
  <si>
    <t>(E / C)</t>
  </si>
  <si>
    <t>$</t>
  </si>
  <si>
    <t>E</t>
  </si>
  <si>
    <t>(B-C)</t>
  </si>
  <si>
    <t>Assessment</t>
  </si>
  <si>
    <t>F</t>
  </si>
  <si>
    <t>Late-filed</t>
  </si>
  <si>
    <t>G</t>
  </si>
  <si>
    <t>Rate</t>
  </si>
  <si>
    <t>Adjustments</t>
  </si>
  <si>
    <t>H</t>
  </si>
  <si>
    <t>(Adj)</t>
  </si>
  <si>
    <t>I</t>
  </si>
  <si>
    <t>Net</t>
  </si>
  <si>
    <t>Unidentified</t>
  </si>
  <si>
    <t>J</t>
  </si>
  <si>
    <t>(E-F-G-H)</t>
  </si>
  <si>
    <t>AS300</t>
  </si>
  <si>
    <t>% Change</t>
  </si>
  <si>
    <t>K</t>
  </si>
  <si>
    <t>(J / I)</t>
  </si>
  <si>
    <t>COMPARISON OF SPECIFIC IDENTIFIED COMPONENTS</t>
  </si>
  <si>
    <t>Assessments</t>
  </si>
  <si>
    <t>EFT</t>
  </si>
  <si>
    <t>Pr Per Adj</t>
  </si>
  <si>
    <t>AS410</t>
  </si>
  <si>
    <t xml:space="preserve">Mar less </t>
  </si>
  <si>
    <t xml:space="preserve"> Jun 01</t>
  </si>
  <si>
    <t xml:space="preserve"> Jun 00</t>
  </si>
  <si>
    <t>Troy CSD</t>
  </si>
  <si>
    <t>Rensselaer CSD</t>
  </si>
  <si>
    <t>Convention Ctr Dvlp Corp</t>
  </si>
  <si>
    <t>Allegany</t>
  </si>
  <si>
    <t>Sales Tax Re-Registration</t>
  </si>
  <si>
    <t>MTA Aid Trust Account</t>
  </si>
  <si>
    <t>Newburgh CSD</t>
  </si>
  <si>
    <t>Peekskill CSD</t>
  </si>
  <si>
    <t>Mount Vernon CSD</t>
  </si>
  <si>
    <t>MONTH OF APRIL 2011</t>
  </si>
  <si>
    <t>Apr 11</t>
  </si>
  <si>
    <t>Apr 10</t>
  </si>
  <si>
    <t>QUARTER ENDED JUNE 2011</t>
  </si>
  <si>
    <t>Q/E Jun 11</t>
  </si>
  <si>
    <t>Q/E Jun 10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</si>
</sst>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#,##0.0_);\(#,##0.0\)"/>
    <numFmt numFmtId="166" formatCode="#,##0.000_);\(#,##0.000\)"/>
    <numFmt numFmtId="167" formatCode="#,##0.0000_);\(#,##0.0000\)"/>
    <numFmt numFmtId="168" formatCode="#,##0.00000_);\(#,##0.00000\)"/>
    <numFmt numFmtId="169" formatCode="#,##0.000000_);\(#,##0.000000\)"/>
    <numFmt numFmtId="170" formatCode="#,##0.0000000_);\(#,##0.0000000\)"/>
    <numFmt numFmtId="171" formatCode="#,##0.00000000_);\(#,##0.00000000\)"/>
    <numFmt numFmtId="172" formatCode="#,##0.000000000_);\(#,##0.000000000\)"/>
    <numFmt numFmtId="173" formatCode="#,##0.0000000000_);\(#,##0.0000000000\)"/>
    <numFmt numFmtId="174" formatCode="0.0000000000"/>
  </numFmts>
  <fonts count="4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4" fontId="0" fillId="33" borderId="10" xfId="0" applyNumberFormat="1" applyFont="1" applyFill="1" applyBorder="1" applyAlignment="1">
      <alignment horizontal="centerContinuous"/>
    </xf>
    <xf numFmtId="39" fontId="0" fillId="33" borderId="10" xfId="0" applyNumberFormat="1" applyFont="1" applyFill="1" applyBorder="1" applyAlignment="1">
      <alignment horizontal="centerContinuous"/>
    </xf>
    <xf numFmtId="4" fontId="7" fillId="33" borderId="10" xfId="0" applyNumberFormat="1" applyFont="1" applyFill="1" applyBorder="1" applyAlignment="1">
      <alignment horizontal="centerContinuous"/>
    </xf>
    <xf numFmtId="4" fontId="7" fillId="33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4" fontId="8" fillId="33" borderId="0" xfId="0" applyNumberFormat="1" applyFont="1" applyFill="1" applyAlignment="1">
      <alignment horizontal="centerContinuous"/>
    </xf>
    <xf numFmtId="4" fontId="0" fillId="33" borderId="0" xfId="0" applyNumberFormat="1" applyFont="1" applyFill="1" applyAlignment="1">
      <alignment horizontal="centerContinuous"/>
    </xf>
    <xf numFmtId="39" fontId="0" fillId="33" borderId="0" xfId="0" applyNumberFormat="1" applyFont="1" applyFill="1" applyAlignment="1">
      <alignment horizontal="centerContinuous"/>
    </xf>
    <xf numFmtId="4" fontId="8" fillId="33" borderId="0" xfId="0" applyNumberFormat="1" applyFont="1" applyFill="1" applyAlignment="1">
      <alignment horizontal="center"/>
    </xf>
    <xf numFmtId="4" fontId="8" fillId="33" borderId="0" xfId="0" applyNumberFormat="1" applyFont="1" applyFill="1" applyAlignment="1" quotePrefix="1">
      <alignment horizontal="center"/>
    </xf>
    <xf numFmtId="39" fontId="8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4" fontId="9" fillId="0" borderId="0" xfId="0" applyNumberFormat="1" applyFont="1" applyAlignment="1">
      <alignment/>
    </xf>
    <xf numFmtId="4" fontId="8" fillId="33" borderId="0" xfId="0" applyNumberFormat="1" applyFont="1" applyFill="1" applyAlignment="1">
      <alignment/>
    </xf>
    <xf numFmtId="39" fontId="8" fillId="33" borderId="0" xfId="0" applyNumberFormat="1" applyFont="1" applyFill="1" applyAlignment="1" applyProtection="1">
      <alignment horizontal="center"/>
      <protection/>
    </xf>
    <xf numFmtId="4" fontId="8" fillId="0" borderId="10" xfId="0" applyNumberFormat="1" applyFont="1" applyBorder="1" applyAlignment="1">
      <alignment/>
    </xf>
    <xf numFmtId="39" fontId="8" fillId="0" borderId="11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9" fontId="0" fillId="0" borderId="0" xfId="0" applyNumberFormat="1" applyFont="1" applyAlignment="1">
      <alignment vertical="center"/>
    </xf>
    <xf numFmtId="39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39" fontId="0" fillId="0" borderId="12" xfId="0" applyNumberFormat="1" applyFont="1" applyBorder="1" applyAlignment="1" applyProtection="1">
      <alignment/>
      <protection/>
    </xf>
    <xf numFmtId="10" fontId="9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39" fontId="0" fillId="0" borderId="12" xfId="0" applyNumberFormat="1" applyFont="1" applyBorder="1" applyAlignment="1">
      <alignment/>
    </xf>
    <xf numFmtId="10" fontId="8" fillId="0" borderId="0" xfId="0" applyNumberFormat="1" applyFont="1" applyFill="1" applyAlignment="1">
      <alignment/>
    </xf>
    <xf numFmtId="39" fontId="8" fillId="33" borderId="0" xfId="0" applyNumberFormat="1" applyFont="1" applyFill="1" applyAlignment="1">
      <alignment/>
    </xf>
    <xf numFmtId="10" fontId="8" fillId="33" borderId="0" xfId="0" applyNumberFormat="1" applyFont="1" applyFill="1" applyAlignment="1">
      <alignment/>
    </xf>
    <xf numFmtId="39" fontId="8" fillId="33" borderId="12" xfId="0" applyNumberFormat="1" applyFont="1" applyFill="1" applyBorder="1" applyAlignment="1">
      <alignment/>
    </xf>
    <xf numFmtId="10" fontId="8" fillId="33" borderId="13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Continuous"/>
    </xf>
    <xf numFmtId="4" fontId="9" fillId="0" borderId="0" xfId="0" applyNumberFormat="1" applyFont="1" applyAlignment="1">
      <alignment horizontal="centerContinuous"/>
    </xf>
    <xf numFmtId="4" fontId="0" fillId="33" borderId="0" xfId="0" applyNumberFormat="1" applyFont="1" applyFill="1" applyBorder="1" applyAlignment="1">
      <alignment horizontal="centerContinuous"/>
    </xf>
    <xf numFmtId="4" fontId="0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Continuous"/>
    </xf>
    <xf numFmtId="4" fontId="10" fillId="33" borderId="0" xfId="0" applyNumberFormat="1" applyFont="1" applyFill="1" applyAlignment="1">
      <alignment horizontal="centerContinuous"/>
    </xf>
    <xf numFmtId="4" fontId="8" fillId="0" borderId="0" xfId="0" applyNumberFormat="1" applyFont="1" applyAlignment="1">
      <alignment horizontal="centerContinuous"/>
    </xf>
    <xf numFmtId="4" fontId="11" fillId="0" borderId="0" xfId="0" applyNumberFormat="1" applyFont="1" applyAlignment="1">
      <alignment horizontal="centerContinuous"/>
    </xf>
    <xf numFmtId="0" fontId="8" fillId="33" borderId="0" xfId="0" applyNumberFormat="1" applyFont="1" applyFill="1" applyAlignment="1">
      <alignment horizontal="center"/>
    </xf>
    <xf numFmtId="0" fontId="8" fillId="33" borderId="12" xfId="0" applyNumberFormat="1" applyFont="1" applyFill="1" applyBorder="1" applyAlignment="1">
      <alignment horizontal="center"/>
    </xf>
    <xf numFmtId="0" fontId="8" fillId="33" borderId="12" xfId="0" applyNumberFormat="1" applyFont="1" applyFill="1" applyBorder="1" applyAlignment="1">
      <alignment/>
    </xf>
    <xf numFmtId="0" fontId="0" fillId="0" borderId="0" xfId="0" applyNumberFormat="1" applyFont="1" applyAlignment="1">
      <alignment horizontal="center"/>
    </xf>
    <xf numFmtId="0" fontId="8" fillId="33" borderId="0" xfId="0" applyNumberFormat="1" applyFont="1" applyFill="1" applyAlignment="1">
      <alignment/>
    </xf>
    <xf numFmtId="0" fontId="12" fillId="0" borderId="0" xfId="0" applyNumberFormat="1" applyFont="1" applyAlignment="1">
      <alignment horizontal="center"/>
    </xf>
    <xf numFmtId="4" fontId="8" fillId="33" borderId="12" xfId="0" applyNumberFormat="1" applyFont="1" applyFill="1" applyBorder="1" applyAlignment="1">
      <alignment horizontal="center"/>
    </xf>
    <xf numFmtId="4" fontId="8" fillId="33" borderId="12" xfId="0" applyNumberFormat="1" applyFont="1" applyFill="1" applyBorder="1" applyAlignment="1">
      <alignment/>
    </xf>
    <xf numFmtId="4" fontId="8" fillId="33" borderId="14" xfId="0" applyNumberFormat="1" applyFont="1" applyFill="1" applyBorder="1" applyAlignment="1">
      <alignment/>
    </xf>
    <xf numFmtId="4" fontId="8" fillId="33" borderId="15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 horizontal="center"/>
    </xf>
    <xf numFmtId="4" fontId="8" fillId="0" borderId="11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39" fontId="0" fillId="0" borderId="0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0" fillId="0" borderId="0" xfId="0" applyNumberFormat="1" applyFont="1" applyFill="1" applyAlignment="1">
      <alignment/>
    </xf>
    <xf numFmtId="4" fontId="8" fillId="0" borderId="12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08"/>
  <sheetViews>
    <sheetView zoomScale="75" zoomScaleNormal="75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8.6640625" defaultRowHeight="15"/>
  <cols>
    <col min="1" max="1" width="22.10546875" style="5" customWidth="1"/>
    <col min="2" max="4" width="21.4453125" style="5" bestFit="1" customWidth="1"/>
    <col min="5" max="5" width="12.10546875" style="5" bestFit="1" customWidth="1"/>
    <col min="6" max="6" width="22.6640625" style="21" customWidth="1"/>
    <col min="7" max="7" width="18.88671875" style="5" bestFit="1" customWidth="1"/>
    <col min="8" max="8" width="19.21484375" style="5" bestFit="1" customWidth="1"/>
    <col min="9" max="9" width="18.88671875" style="5" bestFit="1" customWidth="1"/>
    <col min="10" max="10" width="21.4453125" style="5" bestFit="1" customWidth="1"/>
    <col min="11" max="11" width="20.99609375" style="5" customWidth="1"/>
    <col min="12" max="12" width="15.6640625" style="5" customWidth="1"/>
    <col min="13" max="15" width="18.6640625" style="5" customWidth="1"/>
    <col min="16" max="16" width="16.6640625" style="5" customWidth="1"/>
    <col min="17" max="18" width="15.6640625" style="5" customWidth="1"/>
    <col min="19" max="19" width="13.6640625" style="5" customWidth="1"/>
    <col min="20" max="21" width="12.6640625" style="5" customWidth="1"/>
    <col min="22" max="22" width="15.6640625" style="5" customWidth="1"/>
    <col min="23" max="23" width="13.6640625" style="5" customWidth="1"/>
    <col min="24" max="25" width="10.6640625" style="5" customWidth="1"/>
    <col min="26" max="26" width="11.6640625" style="5" customWidth="1"/>
    <col min="27" max="16384" width="18.6640625" style="5" customWidth="1"/>
  </cols>
  <sheetData>
    <row r="1" spans="1:12" ht="18.75" thickTop="1">
      <c r="A1" s="1"/>
      <c r="B1" s="1"/>
      <c r="C1" s="1"/>
      <c r="D1" s="1"/>
      <c r="E1" s="1"/>
      <c r="F1" s="2"/>
      <c r="G1" s="1"/>
      <c r="H1" s="1"/>
      <c r="I1" s="1"/>
      <c r="J1" s="1"/>
      <c r="K1" s="3"/>
      <c r="L1" s="4" t="s">
        <v>162</v>
      </c>
    </row>
    <row r="2" spans="1:12" ht="15.75">
      <c r="A2" s="6" t="s">
        <v>0</v>
      </c>
      <c r="B2" s="7"/>
      <c r="C2" s="7"/>
      <c r="D2" s="7"/>
      <c r="E2" s="7"/>
      <c r="F2" s="8"/>
      <c r="G2" s="7"/>
      <c r="H2" s="7"/>
      <c r="I2" s="7"/>
      <c r="J2" s="7"/>
      <c r="K2" s="7"/>
      <c r="L2" s="7"/>
    </row>
    <row r="3" spans="1:12" ht="15.75">
      <c r="A3" s="6" t="s">
        <v>1</v>
      </c>
      <c r="B3" s="7"/>
      <c r="C3" s="7"/>
      <c r="D3" s="7"/>
      <c r="E3" s="7"/>
      <c r="F3" s="8"/>
      <c r="G3" s="7"/>
      <c r="H3" s="7"/>
      <c r="I3" s="7"/>
      <c r="J3" s="7"/>
      <c r="K3" s="7"/>
      <c r="L3" s="7"/>
    </row>
    <row r="4" spans="1:12" ht="15.75">
      <c r="A4" s="6" t="s">
        <v>2</v>
      </c>
      <c r="B4" s="7"/>
      <c r="C4" s="7"/>
      <c r="D4" s="7"/>
      <c r="E4" s="7"/>
      <c r="F4" s="8"/>
      <c r="G4" s="7"/>
      <c r="H4" s="7"/>
      <c r="I4" s="7"/>
      <c r="J4" s="7"/>
      <c r="K4" s="7"/>
      <c r="L4" s="7"/>
    </row>
    <row r="5" spans="1:12" ht="15.75">
      <c r="A5" s="6" t="s">
        <v>3</v>
      </c>
      <c r="B5" s="7"/>
      <c r="C5" s="7"/>
      <c r="D5" s="7"/>
      <c r="E5" s="7"/>
      <c r="F5" s="8"/>
      <c r="G5" s="7"/>
      <c r="H5" s="7"/>
      <c r="I5" s="7"/>
      <c r="J5" s="7"/>
      <c r="K5" s="7"/>
      <c r="L5" s="7"/>
    </row>
    <row r="6" spans="1:12" ht="15.75">
      <c r="A6" s="6" t="s">
        <v>183</v>
      </c>
      <c r="B6" s="7"/>
      <c r="C6" s="7"/>
      <c r="D6" s="7"/>
      <c r="E6" s="7"/>
      <c r="F6" s="8"/>
      <c r="G6" s="7"/>
      <c r="H6" s="7"/>
      <c r="I6" s="7"/>
      <c r="J6" s="7"/>
      <c r="K6" s="7"/>
      <c r="L6" s="7"/>
    </row>
    <row r="7" spans="1:12" ht="15">
      <c r="A7" s="7"/>
      <c r="B7" s="7"/>
      <c r="C7" s="7"/>
      <c r="D7" s="7"/>
      <c r="E7" s="7"/>
      <c r="F7" s="8"/>
      <c r="G7" s="7"/>
      <c r="H7" s="7"/>
      <c r="I7" s="7"/>
      <c r="J7" s="7"/>
      <c r="K7" s="7"/>
      <c r="L7" s="7"/>
    </row>
    <row r="8" spans="1:26" ht="15.75">
      <c r="A8" s="9" t="s">
        <v>4</v>
      </c>
      <c r="B8" s="10" t="s">
        <v>184</v>
      </c>
      <c r="C8" s="9" t="str">
        <f>B8</f>
        <v>Apr 11</v>
      </c>
      <c r="D8" s="10" t="s">
        <v>185</v>
      </c>
      <c r="E8" s="9" t="s">
        <v>142</v>
      </c>
      <c r="F8" s="11" t="s">
        <v>146</v>
      </c>
      <c r="G8" s="9" t="s">
        <v>149</v>
      </c>
      <c r="H8" s="9" t="s">
        <v>151</v>
      </c>
      <c r="I8" s="9" t="s">
        <v>153</v>
      </c>
      <c r="J8" s="9" t="str">
        <f>D8</f>
        <v>Apr 10</v>
      </c>
      <c r="K8" s="9" t="s">
        <v>158</v>
      </c>
      <c r="L8" s="9" t="s">
        <v>163</v>
      </c>
      <c r="U8" s="12"/>
      <c r="V8" s="13"/>
      <c r="W8" s="13"/>
      <c r="X8" s="13"/>
      <c r="Y8" s="13"/>
      <c r="Z8" s="13"/>
    </row>
    <row r="9" spans="1:25" ht="15.75">
      <c r="A9" s="14"/>
      <c r="B9" s="9" t="s">
        <v>136</v>
      </c>
      <c r="C9" s="9" t="s">
        <v>139</v>
      </c>
      <c r="D9" s="9" t="s">
        <v>139</v>
      </c>
      <c r="E9" s="9" t="s">
        <v>143</v>
      </c>
      <c r="F9" s="11" t="s">
        <v>143</v>
      </c>
      <c r="G9" s="9" t="s">
        <v>143</v>
      </c>
      <c r="H9" s="9" t="s">
        <v>143</v>
      </c>
      <c r="I9" s="9" t="s">
        <v>154</v>
      </c>
      <c r="J9" s="9" t="s">
        <v>156</v>
      </c>
      <c r="K9" s="9" t="s">
        <v>159</v>
      </c>
      <c r="L9" s="9" t="s">
        <v>156</v>
      </c>
      <c r="U9" s="12"/>
      <c r="V9" s="13"/>
      <c r="W9" s="13"/>
      <c r="X9" s="13"/>
      <c r="Y9" s="13"/>
    </row>
    <row r="10" spans="1:25" ht="15.75">
      <c r="A10" s="14"/>
      <c r="B10" s="9" t="s">
        <v>137</v>
      </c>
      <c r="C10" s="9" t="s">
        <v>140</v>
      </c>
      <c r="D10" s="9" t="s">
        <v>141</v>
      </c>
      <c r="E10" s="9" t="s">
        <v>144</v>
      </c>
      <c r="F10" s="15" t="s">
        <v>147</v>
      </c>
      <c r="G10" s="9" t="s">
        <v>150</v>
      </c>
      <c r="H10" s="9" t="s">
        <v>152</v>
      </c>
      <c r="I10" s="9" t="s">
        <v>155</v>
      </c>
      <c r="J10" s="9" t="s">
        <v>157</v>
      </c>
      <c r="K10" s="9" t="s">
        <v>160</v>
      </c>
      <c r="L10" s="9" t="s">
        <v>164</v>
      </c>
      <c r="V10" s="13"/>
      <c r="W10" s="13"/>
      <c r="X10" s="13"/>
      <c r="Y10" s="13"/>
    </row>
    <row r="11" spans="1:25" ht="16.5" thickBot="1">
      <c r="A11" s="14"/>
      <c r="B11" s="14"/>
      <c r="C11" s="14"/>
      <c r="D11" s="14"/>
      <c r="E11" s="9" t="s">
        <v>145</v>
      </c>
      <c r="F11" s="11" t="s">
        <v>148</v>
      </c>
      <c r="G11" s="14"/>
      <c r="H11" s="14"/>
      <c r="I11" s="14"/>
      <c r="J11" s="14"/>
      <c r="K11" s="9" t="s">
        <v>161</v>
      </c>
      <c r="L11" s="9" t="s">
        <v>165</v>
      </c>
      <c r="V11" s="13"/>
      <c r="W11" s="13"/>
      <c r="X11" s="13"/>
      <c r="Y11" s="13"/>
    </row>
    <row r="12" spans="1:39" ht="16.5" thickTop="1">
      <c r="A12" s="16" t="s">
        <v>5</v>
      </c>
      <c r="B12" s="16"/>
      <c r="C12" s="16"/>
      <c r="D12" s="16"/>
      <c r="E12" s="16"/>
      <c r="F12" s="17"/>
      <c r="G12" s="16"/>
      <c r="H12" s="16"/>
      <c r="I12" s="16"/>
      <c r="J12" s="16"/>
      <c r="K12" s="16"/>
      <c r="L12" s="16"/>
      <c r="V12" s="13"/>
      <c r="W12" s="13"/>
      <c r="X12" s="13"/>
      <c r="AC12" s="19"/>
      <c r="AD12" s="19"/>
      <c r="AK12" s="19"/>
      <c r="AL12" s="19"/>
      <c r="AM12" s="19"/>
    </row>
    <row r="13" spans="1:39" ht="15">
      <c r="A13" s="5" t="s">
        <v>6</v>
      </c>
      <c r="B13" s="20">
        <v>0</v>
      </c>
      <c r="C13" s="21">
        <v>0</v>
      </c>
      <c r="D13" s="20">
        <v>0</v>
      </c>
      <c r="E13" s="22" t="str">
        <f aca="true" t="shared" si="0" ref="E13:E61">IF(ISERR(F13/D13)," ",F13/D13)</f>
        <v> </v>
      </c>
      <c r="F13" s="23">
        <f aca="true" t="shared" si="1" ref="F13:F61">C13-D13</f>
        <v>0</v>
      </c>
      <c r="G13" s="21" t="e">
        <f>#REF!</f>
        <v>#REF!</v>
      </c>
      <c r="H13" s="21" t="e">
        <f>#REF!</f>
        <v>#REF!</v>
      </c>
      <c r="I13" s="21" t="e">
        <f>#REF!</f>
        <v>#REF!</v>
      </c>
      <c r="J13" s="21" t="e">
        <f>D13-#REF!-#REF!</f>
        <v>#REF!</v>
      </c>
      <c r="K13" s="21" t="e">
        <f aca="true" t="shared" si="2" ref="K13:K61">F13-G13-H13-I13</f>
        <v>#REF!</v>
      </c>
      <c r="L13" s="22" t="str">
        <f aca="true" t="shared" si="3" ref="L13:L61">IF(ISERR(K13/J13)," ",K13/J13)</f>
        <v> </v>
      </c>
      <c r="V13" s="13"/>
      <c r="W13" s="13"/>
      <c r="X13" s="24"/>
      <c r="Y13" s="24"/>
      <c r="Z13" s="24"/>
      <c r="AC13" s="19"/>
      <c r="AD13" s="19"/>
      <c r="AG13" s="25"/>
      <c r="AH13" s="25"/>
      <c r="AI13" s="25"/>
      <c r="AK13" s="19"/>
      <c r="AL13" s="19"/>
      <c r="AM13" s="19"/>
    </row>
    <row r="14" spans="1:39" ht="15">
      <c r="A14" s="5" t="s">
        <v>7</v>
      </c>
      <c r="B14" s="20">
        <v>643131.03</v>
      </c>
      <c r="C14" s="21">
        <v>643033.03</v>
      </c>
      <c r="D14" s="20">
        <v>607641.6799999999</v>
      </c>
      <c r="E14" s="22">
        <f t="shared" si="0"/>
        <v>0.058243782750386865</v>
      </c>
      <c r="F14" s="23">
        <f t="shared" si="1"/>
        <v>35391.35000000009</v>
      </c>
      <c r="G14" s="21" t="e">
        <f>#REF!</f>
        <v>#REF!</v>
      </c>
      <c r="H14" s="21" t="e">
        <f>#REF!</f>
        <v>#REF!</v>
      </c>
      <c r="I14" s="21" t="e">
        <f>#REF!</f>
        <v>#REF!</v>
      </c>
      <c r="J14" s="21" t="e">
        <f>D14-#REF!-#REF!</f>
        <v>#REF!</v>
      </c>
      <c r="K14" s="21" t="e">
        <f t="shared" si="2"/>
        <v>#REF!</v>
      </c>
      <c r="L14" s="22" t="str">
        <f t="shared" si="3"/>
        <v> </v>
      </c>
      <c r="V14" s="13"/>
      <c r="W14" s="13"/>
      <c r="X14" s="24"/>
      <c r="Y14" s="24"/>
      <c r="Z14" s="24"/>
      <c r="AC14" s="19"/>
      <c r="AD14" s="19"/>
      <c r="AG14" s="25"/>
      <c r="AH14" s="25"/>
      <c r="AI14" s="25"/>
      <c r="AK14" s="19"/>
      <c r="AL14" s="19"/>
      <c r="AM14" s="19"/>
    </row>
    <row r="15" spans="1:39" ht="15">
      <c r="A15" s="5" t="s">
        <v>8</v>
      </c>
      <c r="B15" s="20">
        <v>0</v>
      </c>
      <c r="C15" s="21">
        <v>0</v>
      </c>
      <c r="D15" s="20">
        <v>0</v>
      </c>
      <c r="E15" s="22" t="str">
        <f t="shared" si="0"/>
        <v> </v>
      </c>
      <c r="F15" s="23">
        <f t="shared" si="1"/>
        <v>0</v>
      </c>
      <c r="G15" s="21" t="e">
        <f>#REF!</f>
        <v>#REF!</v>
      </c>
      <c r="H15" s="21" t="e">
        <f>#REF!</f>
        <v>#REF!</v>
      </c>
      <c r="I15" s="21" t="e">
        <f>#REF!</f>
        <v>#REF!</v>
      </c>
      <c r="J15" s="21" t="e">
        <f>D15-#REF!-#REF!</f>
        <v>#REF!</v>
      </c>
      <c r="K15" s="21" t="e">
        <f t="shared" si="2"/>
        <v>#REF!</v>
      </c>
      <c r="L15" s="22" t="str">
        <f t="shared" si="3"/>
        <v> </v>
      </c>
      <c r="V15" s="13"/>
      <c r="W15" s="13"/>
      <c r="X15" s="24"/>
      <c r="Y15" s="24"/>
      <c r="Z15" s="24"/>
      <c r="AC15" s="19"/>
      <c r="AD15" s="19"/>
      <c r="AG15" s="25"/>
      <c r="AH15" s="25"/>
      <c r="AI15" s="25"/>
      <c r="AK15" s="19"/>
      <c r="AL15" s="19"/>
      <c r="AM15" s="19"/>
    </row>
    <row r="16" spans="1:39" ht="15">
      <c r="A16" s="5" t="s">
        <v>9</v>
      </c>
      <c r="B16" s="20">
        <v>0</v>
      </c>
      <c r="C16" s="21">
        <v>0</v>
      </c>
      <c r="D16" s="20">
        <v>0</v>
      </c>
      <c r="E16" s="22" t="str">
        <f t="shared" si="0"/>
        <v> </v>
      </c>
      <c r="F16" s="23">
        <f t="shared" si="1"/>
        <v>0</v>
      </c>
      <c r="G16" s="21" t="e">
        <f>#REF!</f>
        <v>#REF!</v>
      </c>
      <c r="H16" s="21" t="e">
        <f>#REF!</f>
        <v>#REF!</v>
      </c>
      <c r="I16" s="21" t="e">
        <f>#REF!</f>
        <v>#REF!</v>
      </c>
      <c r="J16" s="21" t="e">
        <f>D16-#REF!-#REF!</f>
        <v>#REF!</v>
      </c>
      <c r="K16" s="21" t="e">
        <f t="shared" si="2"/>
        <v>#REF!</v>
      </c>
      <c r="L16" s="22" t="str">
        <f t="shared" si="3"/>
        <v> </v>
      </c>
      <c r="V16" s="13"/>
      <c r="W16" s="13"/>
      <c r="X16" s="24"/>
      <c r="Y16" s="24"/>
      <c r="Z16" s="24"/>
      <c r="AC16" s="19"/>
      <c r="AD16" s="19"/>
      <c r="AG16" s="25"/>
      <c r="AH16" s="25"/>
      <c r="AI16" s="25"/>
      <c r="AK16" s="19"/>
      <c r="AL16" s="19"/>
      <c r="AM16" s="19"/>
    </row>
    <row r="17" spans="1:39" ht="15">
      <c r="A17" s="5" t="s">
        <v>10</v>
      </c>
      <c r="B17" s="20">
        <v>0</v>
      </c>
      <c r="C17" s="21">
        <v>0</v>
      </c>
      <c r="D17" s="20">
        <v>0</v>
      </c>
      <c r="E17" s="22" t="str">
        <f t="shared" si="0"/>
        <v> </v>
      </c>
      <c r="F17" s="23">
        <f t="shared" si="1"/>
        <v>0</v>
      </c>
      <c r="G17" s="21" t="e">
        <f>#REF!</f>
        <v>#REF!</v>
      </c>
      <c r="H17" s="21" t="e">
        <f>#REF!</f>
        <v>#REF!</v>
      </c>
      <c r="I17" s="21" t="e">
        <f>#REF!</f>
        <v>#REF!</v>
      </c>
      <c r="J17" s="21" t="e">
        <f>D17-#REF!-#REF!</f>
        <v>#REF!</v>
      </c>
      <c r="K17" s="21" t="e">
        <f t="shared" si="2"/>
        <v>#REF!</v>
      </c>
      <c r="L17" s="22" t="str">
        <f t="shared" si="3"/>
        <v> </v>
      </c>
      <c r="V17" s="13"/>
      <c r="W17" s="13"/>
      <c r="X17" s="24"/>
      <c r="Y17" s="24"/>
      <c r="Z17" s="24"/>
      <c r="AC17" s="19"/>
      <c r="AD17" s="19"/>
      <c r="AG17" s="25"/>
      <c r="AH17" s="25"/>
      <c r="AI17" s="25"/>
      <c r="AK17" s="19"/>
      <c r="AL17" s="19"/>
      <c r="AM17" s="19"/>
    </row>
    <row r="18" spans="1:39" ht="15">
      <c r="A18" s="5" t="s">
        <v>11</v>
      </c>
      <c r="B18" s="20">
        <v>183834.87</v>
      </c>
      <c r="C18" s="21">
        <v>183648.33000000002</v>
      </c>
      <c r="D18" s="20">
        <v>240343.73</v>
      </c>
      <c r="E18" s="22">
        <f t="shared" si="0"/>
        <v>-0.2358929854338201</v>
      </c>
      <c r="F18" s="23">
        <f t="shared" si="1"/>
        <v>-56695.399999999994</v>
      </c>
      <c r="G18" s="21" t="e">
        <f>#REF!</f>
        <v>#REF!</v>
      </c>
      <c r="H18" s="21" t="e">
        <f>#REF!</f>
        <v>#REF!</v>
      </c>
      <c r="I18" s="21" t="e">
        <f>#REF!</f>
        <v>#REF!</v>
      </c>
      <c r="J18" s="21" t="e">
        <f>D18-#REF!-#REF!</f>
        <v>#REF!</v>
      </c>
      <c r="K18" s="21" t="e">
        <f t="shared" si="2"/>
        <v>#REF!</v>
      </c>
      <c r="L18" s="22" t="str">
        <f t="shared" si="3"/>
        <v> </v>
      </c>
      <c r="R18" s="13"/>
      <c r="S18" s="13"/>
      <c r="T18" s="13"/>
      <c r="U18" s="13"/>
      <c r="V18" s="13"/>
      <c r="W18" s="13"/>
      <c r="X18" s="24"/>
      <c r="Y18" s="24"/>
      <c r="Z18" s="24"/>
      <c r="AC18" s="19"/>
      <c r="AD18" s="19"/>
      <c r="AG18" s="25"/>
      <c r="AH18" s="25"/>
      <c r="AI18" s="25"/>
      <c r="AK18" s="19"/>
      <c r="AL18" s="19"/>
      <c r="AM18" s="19"/>
    </row>
    <row r="19" spans="1:39" ht="15">
      <c r="A19" s="5" t="s">
        <v>12</v>
      </c>
      <c r="B19" s="20">
        <v>0</v>
      </c>
      <c r="C19" s="21">
        <v>0</v>
      </c>
      <c r="D19" s="20">
        <v>0</v>
      </c>
      <c r="E19" s="22" t="str">
        <f t="shared" si="0"/>
        <v> </v>
      </c>
      <c r="F19" s="23">
        <f t="shared" si="1"/>
        <v>0</v>
      </c>
      <c r="G19" s="21" t="e">
        <f>#REF!</f>
        <v>#REF!</v>
      </c>
      <c r="H19" s="21" t="e">
        <f>#REF!</f>
        <v>#REF!</v>
      </c>
      <c r="I19" s="21" t="e">
        <f>#REF!</f>
        <v>#REF!</v>
      </c>
      <c r="J19" s="21" t="e">
        <f>D19-#REF!-#REF!</f>
        <v>#REF!</v>
      </c>
      <c r="K19" s="21" t="e">
        <f t="shared" si="2"/>
        <v>#REF!</v>
      </c>
      <c r="L19" s="22" t="str">
        <f t="shared" si="3"/>
        <v> </v>
      </c>
      <c r="R19" s="13"/>
      <c r="S19" s="13"/>
      <c r="T19" s="13"/>
      <c r="U19" s="13"/>
      <c r="V19" s="13"/>
      <c r="W19" s="13"/>
      <c r="X19" s="24"/>
      <c r="Y19" s="24"/>
      <c r="Z19" s="24"/>
      <c r="AC19" s="19"/>
      <c r="AD19" s="19"/>
      <c r="AG19" s="25"/>
      <c r="AH19" s="25"/>
      <c r="AI19" s="25"/>
      <c r="AK19" s="19"/>
      <c r="AL19" s="19"/>
      <c r="AM19" s="19"/>
    </row>
    <row r="20" spans="1:39" ht="15">
      <c r="A20" s="5" t="s">
        <v>13</v>
      </c>
      <c r="B20" s="20">
        <v>0</v>
      </c>
      <c r="C20" s="21">
        <v>0</v>
      </c>
      <c r="D20" s="20">
        <v>0</v>
      </c>
      <c r="E20" s="22" t="str">
        <f t="shared" si="0"/>
        <v> </v>
      </c>
      <c r="F20" s="23">
        <f t="shared" si="1"/>
        <v>0</v>
      </c>
      <c r="G20" s="21" t="e">
        <f>#REF!</f>
        <v>#REF!</v>
      </c>
      <c r="H20" s="21" t="e">
        <f>#REF!</f>
        <v>#REF!</v>
      </c>
      <c r="I20" s="21" t="e">
        <f>#REF!</f>
        <v>#REF!</v>
      </c>
      <c r="J20" s="21" t="e">
        <f>D20-#REF!-#REF!</f>
        <v>#REF!</v>
      </c>
      <c r="K20" s="21" t="e">
        <f t="shared" si="2"/>
        <v>#REF!</v>
      </c>
      <c r="L20" s="22" t="str">
        <f t="shared" si="3"/>
        <v> </v>
      </c>
      <c r="R20" s="13"/>
      <c r="S20" s="13"/>
      <c r="T20" s="13"/>
      <c r="U20" s="13"/>
      <c r="V20" s="13"/>
      <c r="W20" s="13"/>
      <c r="X20" s="24"/>
      <c r="Y20" s="24"/>
      <c r="Z20" s="24"/>
      <c r="AC20" s="19"/>
      <c r="AD20" s="19"/>
      <c r="AG20" s="25"/>
      <c r="AH20" s="25"/>
      <c r="AI20" s="25"/>
      <c r="AK20" s="19"/>
      <c r="AL20" s="19"/>
      <c r="AM20" s="19"/>
    </row>
    <row r="21" spans="1:39" ht="15">
      <c r="A21" s="5" t="s">
        <v>14</v>
      </c>
      <c r="B21" s="20">
        <v>0</v>
      </c>
      <c r="C21" s="21">
        <v>0</v>
      </c>
      <c r="D21" s="20">
        <v>0</v>
      </c>
      <c r="E21" s="22" t="str">
        <f t="shared" si="0"/>
        <v> </v>
      </c>
      <c r="F21" s="23">
        <f t="shared" si="1"/>
        <v>0</v>
      </c>
      <c r="G21" s="21" t="e">
        <f>#REF!</f>
        <v>#REF!</v>
      </c>
      <c r="H21" s="21" t="e">
        <f>#REF!</f>
        <v>#REF!</v>
      </c>
      <c r="I21" s="21" t="e">
        <f>#REF!</f>
        <v>#REF!</v>
      </c>
      <c r="J21" s="21" t="e">
        <f>D21-#REF!-#REF!</f>
        <v>#REF!</v>
      </c>
      <c r="K21" s="21" t="e">
        <f t="shared" si="2"/>
        <v>#REF!</v>
      </c>
      <c r="L21" s="22" t="str">
        <f t="shared" si="3"/>
        <v> </v>
      </c>
      <c r="R21" s="13"/>
      <c r="S21" s="13"/>
      <c r="T21" s="13"/>
      <c r="U21" s="13"/>
      <c r="V21" s="13"/>
      <c r="W21" s="13"/>
      <c r="X21" s="24"/>
      <c r="Y21" s="24"/>
      <c r="Z21" s="24"/>
      <c r="AC21" s="19"/>
      <c r="AD21" s="19"/>
      <c r="AG21" s="25"/>
      <c r="AH21" s="25"/>
      <c r="AI21" s="25"/>
      <c r="AK21" s="19"/>
      <c r="AL21" s="19"/>
      <c r="AM21" s="19"/>
    </row>
    <row r="22" spans="1:39" ht="15">
      <c r="A22" s="5" t="s">
        <v>15</v>
      </c>
      <c r="B22" s="20">
        <v>0</v>
      </c>
      <c r="C22" s="21">
        <v>0</v>
      </c>
      <c r="D22" s="20">
        <v>0</v>
      </c>
      <c r="E22" s="22" t="str">
        <f t="shared" si="0"/>
        <v> </v>
      </c>
      <c r="F22" s="23">
        <f t="shared" si="1"/>
        <v>0</v>
      </c>
      <c r="G22" s="21" t="e">
        <f>#REF!</f>
        <v>#REF!</v>
      </c>
      <c r="H22" s="21" t="e">
        <f>#REF!</f>
        <v>#REF!</v>
      </c>
      <c r="I22" s="21" t="e">
        <f>#REF!</f>
        <v>#REF!</v>
      </c>
      <c r="J22" s="21" t="e">
        <f>D22-#REF!-#REF!</f>
        <v>#REF!</v>
      </c>
      <c r="K22" s="21" t="e">
        <f t="shared" si="2"/>
        <v>#REF!</v>
      </c>
      <c r="L22" s="22" t="str">
        <f t="shared" si="3"/>
        <v> </v>
      </c>
      <c r="R22" s="13"/>
      <c r="S22" s="13"/>
      <c r="T22" s="13"/>
      <c r="U22" s="13"/>
      <c r="V22" s="13"/>
      <c r="W22" s="13"/>
      <c r="X22" s="24"/>
      <c r="Y22" s="24"/>
      <c r="Z22" s="24"/>
      <c r="AC22" s="19"/>
      <c r="AD22" s="19"/>
      <c r="AG22" s="25"/>
      <c r="AH22" s="25"/>
      <c r="AI22" s="25"/>
      <c r="AK22" s="19"/>
      <c r="AL22" s="19"/>
      <c r="AM22" s="19"/>
    </row>
    <row r="23" spans="1:39" ht="15">
      <c r="A23" s="5" t="s">
        <v>16</v>
      </c>
      <c r="B23" s="20">
        <v>0</v>
      </c>
      <c r="C23" s="21">
        <v>0</v>
      </c>
      <c r="D23" s="20">
        <v>0</v>
      </c>
      <c r="E23" s="22" t="str">
        <f t="shared" si="0"/>
        <v> </v>
      </c>
      <c r="F23" s="23">
        <f t="shared" si="1"/>
        <v>0</v>
      </c>
      <c r="G23" s="21" t="e">
        <f>#REF!</f>
        <v>#REF!</v>
      </c>
      <c r="H23" s="21" t="e">
        <f>#REF!</f>
        <v>#REF!</v>
      </c>
      <c r="I23" s="21" t="e">
        <f>#REF!</f>
        <v>#REF!</v>
      </c>
      <c r="J23" s="21" t="e">
        <f>D23-#REF!-#REF!</f>
        <v>#REF!</v>
      </c>
      <c r="K23" s="21" t="e">
        <f t="shared" si="2"/>
        <v>#REF!</v>
      </c>
      <c r="L23" s="22" t="str">
        <f t="shared" si="3"/>
        <v> </v>
      </c>
      <c r="R23" s="13"/>
      <c r="S23" s="13"/>
      <c r="T23" s="13"/>
      <c r="U23" s="13"/>
      <c r="V23" s="13"/>
      <c r="W23" s="13"/>
      <c r="X23" s="24"/>
      <c r="Y23" s="24"/>
      <c r="Z23" s="24"/>
      <c r="AC23" s="19"/>
      <c r="AD23" s="19"/>
      <c r="AG23" s="25"/>
      <c r="AH23" s="25"/>
      <c r="AI23" s="25"/>
      <c r="AK23" s="19"/>
      <c r="AL23" s="19"/>
      <c r="AM23" s="19"/>
    </row>
    <row r="24" spans="1:39" ht="15">
      <c r="A24" s="5" t="s">
        <v>17</v>
      </c>
      <c r="B24" s="20">
        <v>205064.97</v>
      </c>
      <c r="C24" s="21">
        <v>204893.08000000002</v>
      </c>
      <c r="D24" s="20">
        <v>195255.56999999998</v>
      </c>
      <c r="E24" s="22">
        <f t="shared" si="0"/>
        <v>0.049358438276562555</v>
      </c>
      <c r="F24" s="23">
        <f t="shared" si="1"/>
        <v>9637.510000000038</v>
      </c>
      <c r="G24" s="21" t="e">
        <f>#REF!</f>
        <v>#REF!</v>
      </c>
      <c r="H24" s="21" t="e">
        <f>#REF!</f>
        <v>#REF!</v>
      </c>
      <c r="I24" s="21" t="e">
        <f>#REF!</f>
        <v>#REF!</v>
      </c>
      <c r="J24" s="21" t="e">
        <f>D24-#REF!-#REF!</f>
        <v>#REF!</v>
      </c>
      <c r="K24" s="21" t="e">
        <f t="shared" si="2"/>
        <v>#REF!</v>
      </c>
      <c r="L24" s="22" t="str">
        <f t="shared" si="3"/>
        <v> </v>
      </c>
      <c r="R24" s="13"/>
      <c r="S24" s="13"/>
      <c r="T24" s="13"/>
      <c r="U24" s="13"/>
      <c r="V24" s="13"/>
      <c r="W24" s="13"/>
      <c r="X24" s="24"/>
      <c r="Y24" s="24"/>
      <c r="Z24" s="24"/>
      <c r="AC24" s="19"/>
      <c r="AD24" s="19"/>
      <c r="AG24" s="25"/>
      <c r="AH24" s="25"/>
      <c r="AI24" s="25"/>
      <c r="AK24" s="19"/>
      <c r="AL24" s="19"/>
      <c r="AM24" s="19"/>
    </row>
    <row r="25" spans="1:39" ht="15">
      <c r="A25" s="5" t="s">
        <v>18</v>
      </c>
      <c r="B25" s="20">
        <v>159988.18</v>
      </c>
      <c r="C25" s="21">
        <v>160010.44999999998</v>
      </c>
      <c r="D25" s="20">
        <v>160582.12</v>
      </c>
      <c r="E25" s="22">
        <f t="shared" si="0"/>
        <v>-0.0035599853831797265</v>
      </c>
      <c r="F25" s="23">
        <f t="shared" si="1"/>
        <v>-571.6700000000128</v>
      </c>
      <c r="G25" s="21" t="e">
        <f>#REF!</f>
        <v>#REF!</v>
      </c>
      <c r="H25" s="21" t="e">
        <f>#REF!</f>
        <v>#REF!</v>
      </c>
      <c r="I25" s="21" t="e">
        <f>#REF!</f>
        <v>#REF!</v>
      </c>
      <c r="J25" s="21" t="e">
        <f>D25-#REF!-#REF!</f>
        <v>#REF!</v>
      </c>
      <c r="K25" s="21" t="e">
        <f t="shared" si="2"/>
        <v>#REF!</v>
      </c>
      <c r="L25" s="22" t="str">
        <f t="shared" si="3"/>
        <v> </v>
      </c>
      <c r="R25" s="13"/>
      <c r="S25" s="13"/>
      <c r="T25" s="13"/>
      <c r="U25" s="13"/>
      <c r="V25" s="13"/>
      <c r="W25" s="13"/>
      <c r="X25" s="24"/>
      <c r="Y25" s="24"/>
      <c r="Z25" s="24"/>
      <c r="AC25" s="19"/>
      <c r="AD25" s="19"/>
      <c r="AG25" s="25"/>
      <c r="AH25" s="25"/>
      <c r="AI25" s="25"/>
      <c r="AK25" s="19"/>
      <c r="AL25" s="19"/>
      <c r="AM25" s="19"/>
    </row>
    <row r="26" spans="1:39" ht="15">
      <c r="A26" s="5" t="s">
        <v>19</v>
      </c>
      <c r="B26" s="20">
        <v>197707.52000000002</v>
      </c>
      <c r="C26" s="21">
        <v>197625.35000000003</v>
      </c>
      <c r="D26" s="20">
        <v>175429.06000000003</v>
      </c>
      <c r="E26" s="22">
        <f t="shared" si="0"/>
        <v>0.12652573068566864</v>
      </c>
      <c r="F26" s="23">
        <f t="shared" si="1"/>
        <v>22196.290000000008</v>
      </c>
      <c r="G26" s="21" t="e">
        <f>#REF!</f>
        <v>#REF!</v>
      </c>
      <c r="H26" s="21" t="e">
        <f>#REF!</f>
        <v>#REF!</v>
      </c>
      <c r="I26" s="21" t="e">
        <f>#REF!</f>
        <v>#REF!</v>
      </c>
      <c r="J26" s="21" t="e">
        <f>D26-#REF!-#REF!</f>
        <v>#REF!</v>
      </c>
      <c r="K26" s="21" t="e">
        <f t="shared" si="2"/>
        <v>#REF!</v>
      </c>
      <c r="L26" s="22" t="str">
        <f t="shared" si="3"/>
        <v> </v>
      </c>
      <c r="R26" s="13"/>
      <c r="S26" s="13"/>
      <c r="T26" s="13"/>
      <c r="U26" s="13"/>
      <c r="V26" s="13"/>
      <c r="W26" s="13"/>
      <c r="X26" s="24"/>
      <c r="Y26" s="24"/>
      <c r="Z26" s="24"/>
      <c r="AC26" s="19"/>
      <c r="AD26" s="19"/>
      <c r="AG26" s="25"/>
      <c r="AH26" s="25"/>
      <c r="AI26" s="25"/>
      <c r="AK26" s="19"/>
      <c r="AL26" s="19"/>
      <c r="AM26" s="19"/>
    </row>
    <row r="27" spans="1:39" ht="15">
      <c r="A27" s="5" t="s">
        <v>20</v>
      </c>
      <c r="B27" s="20">
        <v>742653.58</v>
      </c>
      <c r="C27" s="21">
        <v>742209.74</v>
      </c>
      <c r="D27" s="20">
        <v>705000.49</v>
      </c>
      <c r="E27" s="22">
        <f t="shared" si="0"/>
        <v>0.05277904133087907</v>
      </c>
      <c r="F27" s="23">
        <f t="shared" si="1"/>
        <v>37209.25</v>
      </c>
      <c r="G27" s="21" t="e">
        <f>#REF!</f>
        <v>#REF!</v>
      </c>
      <c r="H27" s="21" t="e">
        <f>#REF!</f>
        <v>#REF!</v>
      </c>
      <c r="I27" s="21" t="e">
        <f>#REF!</f>
        <v>#REF!</v>
      </c>
      <c r="J27" s="21" t="e">
        <f>D27-#REF!-#REF!</f>
        <v>#REF!</v>
      </c>
      <c r="K27" s="21" t="e">
        <f t="shared" si="2"/>
        <v>#REF!</v>
      </c>
      <c r="L27" s="22" t="str">
        <f t="shared" si="3"/>
        <v> </v>
      </c>
      <c r="R27" s="13"/>
      <c r="S27" s="13"/>
      <c r="T27" s="13"/>
      <c r="U27" s="13"/>
      <c r="V27" s="13"/>
      <c r="W27" s="13"/>
      <c r="X27" s="24"/>
      <c r="Y27" s="24"/>
      <c r="Z27" s="24"/>
      <c r="AC27" s="19"/>
      <c r="AD27" s="19"/>
      <c r="AG27" s="25"/>
      <c r="AH27" s="25"/>
      <c r="AI27" s="25"/>
      <c r="AK27" s="19"/>
      <c r="AL27" s="19"/>
      <c r="AM27" s="19"/>
    </row>
    <row r="28" spans="1:39" ht="15">
      <c r="A28" s="5" t="s">
        <v>21</v>
      </c>
      <c r="B28" s="20">
        <v>225781.66</v>
      </c>
      <c r="C28" s="21">
        <v>225982.32</v>
      </c>
      <c r="D28" s="20">
        <v>214807.42</v>
      </c>
      <c r="E28" s="22">
        <f t="shared" si="0"/>
        <v>0.052022877049591645</v>
      </c>
      <c r="F28" s="23">
        <f t="shared" si="1"/>
        <v>11174.899999999994</v>
      </c>
      <c r="G28" s="21" t="e">
        <f>#REF!</f>
        <v>#REF!</v>
      </c>
      <c r="H28" s="21" t="e">
        <f>#REF!</f>
        <v>#REF!</v>
      </c>
      <c r="I28" s="21" t="e">
        <f>#REF!</f>
        <v>#REF!</v>
      </c>
      <c r="J28" s="21" t="e">
        <f>D28-#REF!-#REF!</f>
        <v>#REF!</v>
      </c>
      <c r="K28" s="21" t="e">
        <f t="shared" si="2"/>
        <v>#REF!</v>
      </c>
      <c r="L28" s="22" t="str">
        <f t="shared" si="3"/>
        <v> </v>
      </c>
      <c r="R28" s="13"/>
      <c r="S28" s="13"/>
      <c r="T28" s="13"/>
      <c r="U28" s="13"/>
      <c r="V28" s="13"/>
      <c r="W28" s="13"/>
      <c r="X28" s="24"/>
      <c r="Y28" s="24"/>
      <c r="Z28" s="24"/>
      <c r="AC28" s="19"/>
      <c r="AD28" s="19"/>
      <c r="AG28" s="25"/>
      <c r="AH28" s="25"/>
      <c r="AI28" s="25"/>
      <c r="AK28" s="19"/>
      <c r="AL28" s="19"/>
      <c r="AM28" s="19"/>
    </row>
    <row r="29" spans="1:39" ht="15">
      <c r="A29" s="5" t="s">
        <v>22</v>
      </c>
      <c r="B29" s="20">
        <v>0</v>
      </c>
      <c r="C29" s="21">
        <v>0</v>
      </c>
      <c r="D29" s="20">
        <v>0</v>
      </c>
      <c r="E29" s="22" t="str">
        <f t="shared" si="0"/>
        <v> </v>
      </c>
      <c r="F29" s="23">
        <f t="shared" si="1"/>
        <v>0</v>
      </c>
      <c r="G29" s="21" t="e">
        <f>#REF!</f>
        <v>#REF!</v>
      </c>
      <c r="H29" s="21" t="e">
        <f>#REF!</f>
        <v>#REF!</v>
      </c>
      <c r="I29" s="21" t="e">
        <f>#REF!</f>
        <v>#REF!</v>
      </c>
      <c r="J29" s="21" t="e">
        <f>D29-#REF!-#REF!</f>
        <v>#REF!</v>
      </c>
      <c r="K29" s="21" t="e">
        <f t="shared" si="2"/>
        <v>#REF!</v>
      </c>
      <c r="L29" s="22" t="str">
        <f t="shared" si="3"/>
        <v> </v>
      </c>
      <c r="R29" s="13"/>
      <c r="S29" s="13"/>
      <c r="T29" s="13"/>
      <c r="U29" s="13"/>
      <c r="V29" s="13"/>
      <c r="W29" s="13"/>
      <c r="X29" s="24"/>
      <c r="Y29" s="24"/>
      <c r="Z29" s="24"/>
      <c r="AC29" s="19"/>
      <c r="AD29" s="19"/>
      <c r="AG29" s="25"/>
      <c r="AH29" s="25"/>
      <c r="AI29" s="25"/>
      <c r="AK29" s="19"/>
      <c r="AL29" s="19"/>
      <c r="AM29" s="19"/>
    </row>
    <row r="30" spans="1:39" ht="15">
      <c r="A30" s="5" t="s">
        <v>23</v>
      </c>
      <c r="B30" s="20">
        <v>179363.87</v>
      </c>
      <c r="C30" s="21">
        <v>179077.09999999998</v>
      </c>
      <c r="D30" s="20">
        <v>193512.93</v>
      </c>
      <c r="E30" s="22">
        <f t="shared" si="0"/>
        <v>-0.07459878779159623</v>
      </c>
      <c r="F30" s="23">
        <f t="shared" si="1"/>
        <v>-14435.830000000016</v>
      </c>
      <c r="G30" s="21" t="e">
        <f>#REF!</f>
        <v>#REF!</v>
      </c>
      <c r="H30" s="21" t="e">
        <f>#REF!</f>
        <v>#REF!</v>
      </c>
      <c r="I30" s="21" t="e">
        <f>#REF!</f>
        <v>#REF!</v>
      </c>
      <c r="J30" s="21" t="e">
        <f>D30-#REF!-#REF!</f>
        <v>#REF!</v>
      </c>
      <c r="K30" s="21" t="e">
        <f t="shared" si="2"/>
        <v>#REF!</v>
      </c>
      <c r="L30" s="22" t="str">
        <f t="shared" si="3"/>
        <v> </v>
      </c>
      <c r="R30" s="13"/>
      <c r="S30" s="13"/>
      <c r="T30" s="13"/>
      <c r="U30" s="13"/>
      <c r="V30" s="13"/>
      <c r="W30" s="13"/>
      <c r="X30" s="24"/>
      <c r="Y30" s="24"/>
      <c r="Z30" s="24"/>
      <c r="AC30" s="19"/>
      <c r="AD30" s="19"/>
      <c r="AG30" s="25"/>
      <c r="AH30" s="25"/>
      <c r="AI30" s="25"/>
      <c r="AK30" s="19"/>
      <c r="AL30" s="19"/>
      <c r="AM30" s="19"/>
    </row>
    <row r="31" spans="1:39" ht="15">
      <c r="A31" s="5" t="s">
        <v>24</v>
      </c>
      <c r="B31" s="20">
        <v>85814.34</v>
      </c>
      <c r="C31" s="21">
        <v>85723.34999999999</v>
      </c>
      <c r="D31" s="20">
        <v>54921.270000000004</v>
      </c>
      <c r="E31" s="22">
        <f t="shared" si="0"/>
        <v>0.560840636059581</v>
      </c>
      <c r="F31" s="23">
        <f t="shared" si="1"/>
        <v>30802.079999999987</v>
      </c>
      <c r="G31" s="21" t="e">
        <f>#REF!</f>
        <v>#REF!</v>
      </c>
      <c r="H31" s="21" t="e">
        <f>#REF!</f>
        <v>#REF!</v>
      </c>
      <c r="I31" s="21" t="e">
        <f>#REF!</f>
        <v>#REF!</v>
      </c>
      <c r="J31" s="21" t="e">
        <f>D31-#REF!-#REF!</f>
        <v>#REF!</v>
      </c>
      <c r="K31" s="21" t="e">
        <f t="shared" si="2"/>
        <v>#REF!</v>
      </c>
      <c r="L31" s="22" t="str">
        <f t="shared" si="3"/>
        <v> </v>
      </c>
      <c r="R31" s="13"/>
      <c r="S31" s="13"/>
      <c r="T31" s="13"/>
      <c r="U31" s="13"/>
      <c r="V31" s="13"/>
      <c r="W31" s="13"/>
      <c r="X31" s="24"/>
      <c r="Y31" s="24"/>
      <c r="Z31" s="24"/>
      <c r="AC31" s="19"/>
      <c r="AD31" s="19"/>
      <c r="AG31" s="25"/>
      <c r="AH31" s="25"/>
      <c r="AI31" s="25"/>
      <c r="AK31" s="19"/>
      <c r="AL31" s="19"/>
      <c r="AM31" s="19"/>
    </row>
    <row r="32" spans="1:39" ht="15">
      <c r="A32" s="5" t="s">
        <v>25</v>
      </c>
      <c r="B32" s="20">
        <v>0</v>
      </c>
      <c r="C32" s="21">
        <v>0</v>
      </c>
      <c r="D32" s="20">
        <v>0</v>
      </c>
      <c r="E32" s="22" t="str">
        <f t="shared" si="0"/>
        <v> </v>
      </c>
      <c r="F32" s="23">
        <f t="shared" si="1"/>
        <v>0</v>
      </c>
      <c r="G32" s="21" t="e">
        <f>#REF!</f>
        <v>#REF!</v>
      </c>
      <c r="H32" s="21" t="e">
        <f>#REF!</f>
        <v>#REF!</v>
      </c>
      <c r="I32" s="21" t="e">
        <f>#REF!</f>
        <v>#REF!</v>
      </c>
      <c r="J32" s="21" t="e">
        <f>D32-#REF!-#REF!</f>
        <v>#REF!</v>
      </c>
      <c r="K32" s="21" t="e">
        <f t="shared" si="2"/>
        <v>#REF!</v>
      </c>
      <c r="L32" s="22" t="str">
        <f t="shared" si="3"/>
        <v> </v>
      </c>
      <c r="R32" s="13"/>
      <c r="S32" s="13"/>
      <c r="T32" s="13"/>
      <c r="U32" s="13"/>
      <c r="V32" s="13"/>
      <c r="W32" s="13"/>
      <c r="X32" s="24"/>
      <c r="Y32" s="24"/>
      <c r="Z32" s="24"/>
      <c r="AC32" s="19"/>
      <c r="AD32" s="19"/>
      <c r="AG32" s="25"/>
      <c r="AH32" s="25"/>
      <c r="AI32" s="25"/>
      <c r="AK32" s="19"/>
      <c r="AL32" s="19"/>
      <c r="AM32" s="19"/>
    </row>
    <row r="33" spans="1:39" ht="15">
      <c r="A33" s="5" t="s">
        <v>26</v>
      </c>
      <c r="B33" s="20">
        <v>1352264.52</v>
      </c>
      <c r="C33" s="21">
        <v>1351671.7000000002</v>
      </c>
      <c r="D33" s="20">
        <v>1375779.89</v>
      </c>
      <c r="E33" s="22">
        <f t="shared" si="0"/>
        <v>-0.017523290008258308</v>
      </c>
      <c r="F33" s="23">
        <f t="shared" si="1"/>
        <v>-24108.18999999971</v>
      </c>
      <c r="G33" s="21" t="e">
        <f>#REF!</f>
        <v>#REF!</v>
      </c>
      <c r="H33" s="21" t="e">
        <f>#REF!</f>
        <v>#REF!</v>
      </c>
      <c r="I33" s="21" t="e">
        <f>#REF!</f>
        <v>#REF!</v>
      </c>
      <c r="J33" s="21" t="e">
        <f>D33-#REF!-#REF!</f>
        <v>#REF!</v>
      </c>
      <c r="K33" s="21" t="e">
        <f t="shared" si="2"/>
        <v>#REF!</v>
      </c>
      <c r="L33" s="22" t="str">
        <f t="shared" si="3"/>
        <v> </v>
      </c>
      <c r="R33" s="13"/>
      <c r="S33" s="13"/>
      <c r="T33" s="13"/>
      <c r="U33" s="13"/>
      <c r="V33" s="13"/>
      <c r="W33" s="13"/>
      <c r="X33" s="24"/>
      <c r="Y33" s="24"/>
      <c r="Z33" s="24"/>
      <c r="AC33" s="19"/>
      <c r="AD33" s="19"/>
      <c r="AG33" s="25"/>
      <c r="AH33" s="25"/>
      <c r="AI33" s="25"/>
      <c r="AK33" s="19"/>
      <c r="AL33" s="19"/>
      <c r="AM33" s="19"/>
    </row>
    <row r="34" spans="1:39" ht="15">
      <c r="A34" s="5" t="s">
        <v>27</v>
      </c>
      <c r="B34" s="20">
        <v>431410657.52000004</v>
      </c>
      <c r="C34" s="21">
        <v>430918484.89000005</v>
      </c>
      <c r="D34" s="20">
        <v>389085922.19000006</v>
      </c>
      <c r="E34" s="22">
        <f t="shared" si="0"/>
        <v>0.10751497372236495</v>
      </c>
      <c r="F34" s="23">
        <f t="shared" si="1"/>
        <v>41832562.69999999</v>
      </c>
      <c r="G34" s="21" t="e">
        <f>#REF!</f>
        <v>#REF!</v>
      </c>
      <c r="H34" s="21" t="e">
        <f>#REF!</f>
        <v>#REF!</v>
      </c>
      <c r="I34" s="21" t="e">
        <f>#REF!</f>
        <v>#REF!</v>
      </c>
      <c r="J34" s="21" t="e">
        <f>D34-#REF!-#REF!</f>
        <v>#REF!</v>
      </c>
      <c r="K34" s="21" t="e">
        <f t="shared" si="2"/>
        <v>#REF!</v>
      </c>
      <c r="L34" s="22" t="str">
        <f t="shared" si="3"/>
        <v> </v>
      </c>
      <c r="R34" s="13"/>
      <c r="S34" s="13"/>
      <c r="T34" s="13"/>
      <c r="U34" s="13"/>
      <c r="V34" s="13"/>
      <c r="W34" s="13"/>
      <c r="X34" s="24"/>
      <c r="Y34" s="24"/>
      <c r="Z34" s="24"/>
      <c r="AC34" s="19"/>
      <c r="AD34" s="19"/>
      <c r="AG34" s="25"/>
      <c r="AH34" s="25"/>
      <c r="AI34" s="25"/>
      <c r="AK34" s="19"/>
      <c r="AL34" s="19"/>
      <c r="AM34" s="19"/>
    </row>
    <row r="35" spans="1:39" ht="15">
      <c r="A35" s="5" t="s">
        <v>28</v>
      </c>
      <c r="B35" s="20">
        <v>450264.38</v>
      </c>
      <c r="C35" s="21">
        <v>449554.64</v>
      </c>
      <c r="D35" s="20">
        <v>410626.07999999996</v>
      </c>
      <c r="E35" s="22">
        <f t="shared" si="0"/>
        <v>0.09480294091403074</v>
      </c>
      <c r="F35" s="23">
        <f t="shared" si="1"/>
        <v>38928.560000000056</v>
      </c>
      <c r="G35" s="21" t="e">
        <f>#REF!</f>
        <v>#REF!</v>
      </c>
      <c r="H35" s="21" t="e">
        <f>#REF!</f>
        <v>#REF!</v>
      </c>
      <c r="I35" s="21" t="e">
        <f>#REF!</f>
        <v>#REF!</v>
      </c>
      <c r="J35" s="21" t="e">
        <f>D35-#REF!-#REF!</f>
        <v>#REF!</v>
      </c>
      <c r="K35" s="21" t="e">
        <f t="shared" si="2"/>
        <v>#REF!</v>
      </c>
      <c r="L35" s="22" t="str">
        <f t="shared" si="3"/>
        <v> </v>
      </c>
      <c r="R35" s="13"/>
      <c r="S35" s="13"/>
      <c r="T35" s="13"/>
      <c r="U35" s="13"/>
      <c r="V35" s="13"/>
      <c r="W35" s="13"/>
      <c r="X35" s="24"/>
      <c r="Y35" s="24"/>
      <c r="Z35" s="24"/>
      <c r="AC35" s="19"/>
      <c r="AD35" s="19"/>
      <c r="AG35" s="25"/>
      <c r="AH35" s="25"/>
      <c r="AI35" s="25"/>
      <c r="AK35" s="19"/>
      <c r="AL35" s="19"/>
      <c r="AM35" s="19"/>
    </row>
    <row r="36" spans="1:39" ht="15">
      <c r="A36" s="5" t="s">
        <v>29</v>
      </c>
      <c r="B36" s="20">
        <v>57262365.7</v>
      </c>
      <c r="C36" s="21">
        <v>57203141.07000001</v>
      </c>
      <c r="D36" s="20">
        <v>51508786.25</v>
      </c>
      <c r="E36" s="22">
        <f t="shared" si="0"/>
        <v>0.11055113572978062</v>
      </c>
      <c r="F36" s="23">
        <f t="shared" si="1"/>
        <v>5694354.820000008</v>
      </c>
      <c r="G36" s="21" t="e">
        <f>#REF!</f>
        <v>#REF!</v>
      </c>
      <c r="H36" s="21" t="e">
        <f>#REF!</f>
        <v>#REF!</v>
      </c>
      <c r="I36" s="21" t="e">
        <f>#REF!</f>
        <v>#REF!</v>
      </c>
      <c r="J36" s="21" t="e">
        <f>D36-#REF!-#REF!</f>
        <v>#REF!</v>
      </c>
      <c r="K36" s="21" t="e">
        <f t="shared" si="2"/>
        <v>#REF!</v>
      </c>
      <c r="L36" s="22" t="str">
        <f t="shared" si="3"/>
        <v> </v>
      </c>
      <c r="R36" s="13"/>
      <c r="S36" s="13"/>
      <c r="T36" s="13"/>
      <c r="U36" s="13"/>
      <c r="V36" s="13"/>
      <c r="W36" s="13"/>
      <c r="X36" s="24"/>
      <c r="Y36" s="24"/>
      <c r="Z36" s="24"/>
      <c r="AC36" s="19"/>
      <c r="AD36" s="19"/>
      <c r="AG36" s="25"/>
      <c r="AH36" s="25"/>
      <c r="AI36" s="25"/>
      <c r="AK36" s="19"/>
      <c r="AL36" s="19"/>
      <c r="AM36" s="19"/>
    </row>
    <row r="37" spans="1:39" ht="15">
      <c r="A37" s="5" t="s">
        <v>179</v>
      </c>
      <c r="B37" s="20">
        <v>6184.41</v>
      </c>
      <c r="C37" s="21">
        <v>6184.41</v>
      </c>
      <c r="D37" s="20">
        <v>2550.03</v>
      </c>
      <c r="E37" s="22">
        <f t="shared" si="0"/>
        <v>1.4252302914083361</v>
      </c>
      <c r="F37" s="23">
        <f t="shared" si="1"/>
        <v>3634.3799999999997</v>
      </c>
      <c r="G37" s="21" t="e">
        <f>#REF!</f>
        <v>#REF!</v>
      </c>
      <c r="H37" s="21" t="e">
        <f>#REF!</f>
        <v>#REF!</v>
      </c>
      <c r="I37" s="21" t="e">
        <f>#REF!</f>
        <v>#REF!</v>
      </c>
      <c r="J37" s="21" t="e">
        <f>D37-#REF!-#REF!</f>
        <v>#REF!</v>
      </c>
      <c r="K37" s="21" t="e">
        <f t="shared" si="2"/>
        <v>#REF!</v>
      </c>
      <c r="L37" s="22" t="str">
        <f t="shared" si="3"/>
        <v> </v>
      </c>
      <c r="R37" s="13"/>
      <c r="S37" s="13"/>
      <c r="T37" s="13"/>
      <c r="U37" s="13"/>
      <c r="V37" s="13"/>
      <c r="W37" s="13"/>
      <c r="X37" s="24"/>
      <c r="Y37" s="24"/>
      <c r="Z37" s="24"/>
      <c r="AC37" s="19"/>
      <c r="AD37" s="19"/>
      <c r="AG37" s="25"/>
      <c r="AH37" s="25"/>
      <c r="AI37" s="25"/>
      <c r="AK37" s="19"/>
      <c r="AL37" s="19"/>
      <c r="AM37" s="19"/>
    </row>
    <row r="38" spans="1:39" ht="15">
      <c r="A38" s="5" t="s">
        <v>30</v>
      </c>
      <c r="B38" s="20">
        <v>0</v>
      </c>
      <c r="C38" s="21">
        <v>0</v>
      </c>
      <c r="D38" s="20">
        <v>0</v>
      </c>
      <c r="E38" s="22" t="str">
        <f t="shared" si="0"/>
        <v> </v>
      </c>
      <c r="F38" s="23">
        <f t="shared" si="1"/>
        <v>0</v>
      </c>
      <c r="G38" s="21" t="e">
        <f>#REF!</f>
        <v>#REF!</v>
      </c>
      <c r="H38" s="21" t="e">
        <f>#REF!</f>
        <v>#REF!</v>
      </c>
      <c r="I38" s="21" t="e">
        <f>#REF!</f>
        <v>#REF!</v>
      </c>
      <c r="J38" s="21" t="e">
        <f>D38-#REF!-#REF!</f>
        <v>#REF!</v>
      </c>
      <c r="K38" s="21" t="e">
        <f t="shared" si="2"/>
        <v>#REF!</v>
      </c>
      <c r="L38" s="22" t="str">
        <f t="shared" si="3"/>
        <v> </v>
      </c>
      <c r="R38" s="13"/>
      <c r="S38" s="13"/>
      <c r="T38" s="13"/>
      <c r="U38" s="13"/>
      <c r="V38" s="13"/>
      <c r="W38" s="13"/>
      <c r="X38" s="24"/>
      <c r="Y38" s="24"/>
      <c r="Z38" s="24"/>
      <c r="AC38" s="19"/>
      <c r="AD38" s="19"/>
      <c r="AG38" s="25"/>
      <c r="AH38" s="25"/>
      <c r="AI38" s="25"/>
      <c r="AK38" s="19"/>
      <c r="AL38" s="19"/>
      <c r="AM38" s="19"/>
    </row>
    <row r="39" spans="1:39" ht="15">
      <c r="A39" s="5" t="s">
        <v>31</v>
      </c>
      <c r="B39" s="20">
        <v>94368.87000000001</v>
      </c>
      <c r="C39" s="21">
        <v>94215.39000000001</v>
      </c>
      <c r="D39" s="20">
        <v>94334.33</v>
      </c>
      <c r="E39" s="22">
        <f t="shared" si="0"/>
        <v>-0.001260834735350193</v>
      </c>
      <c r="F39" s="23">
        <f t="shared" si="1"/>
        <v>-118.93999999998778</v>
      </c>
      <c r="G39" s="21" t="e">
        <f>#REF!</f>
        <v>#REF!</v>
      </c>
      <c r="H39" s="21" t="e">
        <f>#REF!</f>
        <v>#REF!</v>
      </c>
      <c r="I39" s="21" t="e">
        <f>#REF!</f>
        <v>#REF!</v>
      </c>
      <c r="J39" s="21" t="e">
        <f>D39-#REF!-#REF!</f>
        <v>#REF!</v>
      </c>
      <c r="K39" s="21" t="e">
        <f t="shared" si="2"/>
        <v>#REF!</v>
      </c>
      <c r="L39" s="22" t="str">
        <f t="shared" si="3"/>
        <v> </v>
      </c>
      <c r="R39" s="13"/>
      <c r="S39" s="13"/>
      <c r="T39" s="13"/>
      <c r="U39" s="13"/>
      <c r="V39" s="13"/>
      <c r="W39" s="13"/>
      <c r="X39" s="24"/>
      <c r="Y39" s="24"/>
      <c r="Z39" s="24"/>
      <c r="AC39" s="19"/>
      <c r="AD39" s="19"/>
      <c r="AG39" s="25"/>
      <c r="AH39" s="25"/>
      <c r="AI39" s="25"/>
      <c r="AK39" s="19"/>
      <c r="AL39" s="19"/>
      <c r="AM39" s="19"/>
    </row>
    <row r="40" spans="1:39" ht="15">
      <c r="A40" s="5" t="s">
        <v>32</v>
      </c>
      <c r="B40" s="20">
        <v>1862180.51</v>
      </c>
      <c r="C40" s="21">
        <v>1860761.81</v>
      </c>
      <c r="D40" s="20">
        <v>1810879.8399999999</v>
      </c>
      <c r="E40" s="22">
        <f t="shared" si="0"/>
        <v>0.027545709493347836</v>
      </c>
      <c r="F40" s="23">
        <f t="shared" si="1"/>
        <v>49881.970000000205</v>
      </c>
      <c r="G40" s="21" t="e">
        <f>#REF!</f>
        <v>#REF!</v>
      </c>
      <c r="H40" s="21" t="e">
        <f>#REF!</f>
        <v>#REF!</v>
      </c>
      <c r="I40" s="21" t="e">
        <f>#REF!</f>
        <v>#REF!</v>
      </c>
      <c r="J40" s="21" t="e">
        <f>D40-#REF!-#REF!</f>
        <v>#REF!</v>
      </c>
      <c r="K40" s="21" t="e">
        <f t="shared" si="2"/>
        <v>#REF!</v>
      </c>
      <c r="L40" s="22" t="str">
        <f t="shared" si="3"/>
        <v> </v>
      </c>
      <c r="R40" s="13"/>
      <c r="S40" s="13"/>
      <c r="T40" s="13"/>
      <c r="U40" s="13"/>
      <c r="V40" s="13"/>
      <c r="W40" s="13"/>
      <c r="X40" s="24"/>
      <c r="Y40" s="24"/>
      <c r="Z40" s="24"/>
      <c r="AC40" s="19"/>
      <c r="AD40" s="19"/>
      <c r="AG40" s="25"/>
      <c r="AH40" s="25"/>
      <c r="AI40" s="25"/>
      <c r="AK40" s="19"/>
      <c r="AL40" s="19"/>
      <c r="AM40" s="19"/>
    </row>
    <row r="41" spans="1:39" ht="15">
      <c r="A41" s="5" t="s">
        <v>33</v>
      </c>
      <c r="B41" s="20">
        <v>0</v>
      </c>
      <c r="C41" s="21">
        <v>0</v>
      </c>
      <c r="D41" s="20">
        <v>0</v>
      </c>
      <c r="E41" s="22" t="str">
        <f t="shared" si="0"/>
        <v> </v>
      </c>
      <c r="F41" s="23">
        <f t="shared" si="1"/>
        <v>0</v>
      </c>
      <c r="G41" s="21" t="e">
        <f>#REF!</f>
        <v>#REF!</v>
      </c>
      <c r="H41" s="21" t="e">
        <f>#REF!</f>
        <v>#REF!</v>
      </c>
      <c r="I41" s="21" t="e">
        <f>#REF!</f>
        <v>#REF!</v>
      </c>
      <c r="J41" s="21" t="e">
        <f>D41-#REF!-#REF!</f>
        <v>#REF!</v>
      </c>
      <c r="K41" s="21" t="e">
        <f t="shared" si="2"/>
        <v>#REF!</v>
      </c>
      <c r="L41" s="22" t="str">
        <f t="shared" si="3"/>
        <v> </v>
      </c>
      <c r="R41" s="13"/>
      <c r="S41" s="13"/>
      <c r="T41" s="13"/>
      <c r="U41" s="13"/>
      <c r="V41" s="13"/>
      <c r="W41" s="13"/>
      <c r="X41" s="24"/>
      <c r="Y41" s="24"/>
      <c r="Z41" s="24"/>
      <c r="AC41" s="19"/>
      <c r="AD41" s="19"/>
      <c r="AG41" s="25"/>
      <c r="AH41" s="25"/>
      <c r="AI41" s="25"/>
      <c r="AK41" s="19"/>
      <c r="AL41" s="19"/>
      <c r="AM41" s="19"/>
    </row>
    <row r="42" spans="1:39" ht="15">
      <c r="A42" s="5" t="s">
        <v>34</v>
      </c>
      <c r="B42" s="20">
        <v>99646.11</v>
      </c>
      <c r="C42" s="21">
        <v>99529.31</v>
      </c>
      <c r="D42" s="20">
        <v>95276.51</v>
      </c>
      <c r="E42" s="22">
        <f t="shared" si="0"/>
        <v>0.044636395686617855</v>
      </c>
      <c r="F42" s="23">
        <f t="shared" si="1"/>
        <v>4252.800000000003</v>
      </c>
      <c r="G42" s="21" t="e">
        <f>#REF!</f>
        <v>#REF!</v>
      </c>
      <c r="H42" s="21" t="e">
        <f>#REF!</f>
        <v>#REF!</v>
      </c>
      <c r="I42" s="21" t="e">
        <f>#REF!</f>
        <v>#REF!</v>
      </c>
      <c r="J42" s="21" t="e">
        <f>D42-#REF!-#REF!</f>
        <v>#REF!</v>
      </c>
      <c r="K42" s="21" t="e">
        <f t="shared" si="2"/>
        <v>#REF!</v>
      </c>
      <c r="L42" s="22" t="str">
        <f t="shared" si="3"/>
        <v> </v>
      </c>
      <c r="R42" s="13"/>
      <c r="S42" s="13"/>
      <c r="T42" s="13"/>
      <c r="U42" s="13"/>
      <c r="V42" s="13"/>
      <c r="W42" s="13"/>
      <c r="X42" s="24"/>
      <c r="Y42" s="24"/>
      <c r="Z42" s="24"/>
      <c r="AC42" s="19"/>
      <c r="AD42" s="19"/>
      <c r="AG42" s="25"/>
      <c r="AH42" s="25"/>
      <c r="AI42" s="25"/>
      <c r="AK42" s="19"/>
      <c r="AL42" s="19"/>
      <c r="AM42" s="19"/>
    </row>
    <row r="43" spans="1:39" ht="15">
      <c r="A43" s="5" t="s">
        <v>35</v>
      </c>
      <c r="B43" s="20">
        <v>0</v>
      </c>
      <c r="C43" s="21">
        <v>0</v>
      </c>
      <c r="D43" s="20">
        <v>0</v>
      </c>
      <c r="E43" s="22" t="str">
        <f t="shared" si="0"/>
        <v> </v>
      </c>
      <c r="F43" s="23">
        <f t="shared" si="1"/>
        <v>0</v>
      </c>
      <c r="G43" s="21" t="e">
        <f>#REF!</f>
        <v>#REF!</v>
      </c>
      <c r="H43" s="21" t="e">
        <f>#REF!</f>
        <v>#REF!</v>
      </c>
      <c r="I43" s="21" t="e">
        <f>#REF!</f>
        <v>#REF!</v>
      </c>
      <c r="J43" s="21" t="e">
        <f>D43-#REF!-#REF!</f>
        <v>#REF!</v>
      </c>
      <c r="K43" s="21" t="e">
        <f t="shared" si="2"/>
        <v>#REF!</v>
      </c>
      <c r="L43" s="22" t="str">
        <f t="shared" si="3"/>
        <v> </v>
      </c>
      <c r="R43" s="13"/>
      <c r="S43" s="13"/>
      <c r="T43" s="13"/>
      <c r="U43" s="13"/>
      <c r="V43" s="13"/>
      <c r="W43" s="13"/>
      <c r="X43" s="24"/>
      <c r="Y43" s="24"/>
      <c r="Z43" s="24"/>
      <c r="AC43" s="19"/>
      <c r="AD43" s="19"/>
      <c r="AG43" s="25"/>
      <c r="AH43" s="25"/>
      <c r="AI43" s="25"/>
      <c r="AK43" s="19"/>
      <c r="AL43" s="19"/>
      <c r="AM43" s="19"/>
    </row>
    <row r="44" spans="1:39" ht="15">
      <c r="A44" s="5" t="s">
        <v>36</v>
      </c>
      <c r="B44" s="20">
        <v>309288.15</v>
      </c>
      <c r="C44" s="21">
        <v>309148.63</v>
      </c>
      <c r="D44" s="20">
        <v>292189.3300000001</v>
      </c>
      <c r="E44" s="22">
        <f t="shared" si="0"/>
        <v>0.05804216054022207</v>
      </c>
      <c r="F44" s="23">
        <f t="shared" si="1"/>
        <v>16959.29999999993</v>
      </c>
      <c r="G44" s="21" t="e">
        <f>#REF!</f>
        <v>#REF!</v>
      </c>
      <c r="H44" s="21" t="e">
        <f>#REF!</f>
        <v>#REF!</v>
      </c>
      <c r="I44" s="21" t="e">
        <f>#REF!</f>
        <v>#REF!</v>
      </c>
      <c r="J44" s="21" t="e">
        <f>D44-#REF!-#REF!</f>
        <v>#REF!</v>
      </c>
      <c r="K44" s="21" t="e">
        <f t="shared" si="2"/>
        <v>#REF!</v>
      </c>
      <c r="L44" s="22" t="str">
        <f t="shared" si="3"/>
        <v> </v>
      </c>
      <c r="R44" s="13"/>
      <c r="S44" s="13"/>
      <c r="T44" s="13"/>
      <c r="U44" s="13"/>
      <c r="V44" s="13"/>
      <c r="W44" s="13"/>
      <c r="X44" s="24"/>
      <c r="Y44" s="24"/>
      <c r="Z44" s="24"/>
      <c r="AC44" s="19"/>
      <c r="AD44" s="19"/>
      <c r="AG44" s="25"/>
      <c r="AH44" s="25"/>
      <c r="AI44" s="25"/>
      <c r="AK44" s="19"/>
      <c r="AL44" s="19"/>
      <c r="AM44" s="19"/>
    </row>
    <row r="45" spans="1:39" ht="15">
      <c r="A45" s="5" t="s">
        <v>37</v>
      </c>
      <c r="B45" s="20">
        <v>342016.97</v>
      </c>
      <c r="C45" s="21">
        <v>341540.95999999996</v>
      </c>
      <c r="D45" s="20">
        <v>327327.20999999996</v>
      </c>
      <c r="E45" s="22">
        <f t="shared" si="0"/>
        <v>0.04342367382167832</v>
      </c>
      <c r="F45" s="23">
        <f t="shared" si="1"/>
        <v>14213.75</v>
      </c>
      <c r="G45" s="21" t="e">
        <f>#REF!</f>
        <v>#REF!</v>
      </c>
      <c r="H45" s="21" t="e">
        <f>#REF!</f>
        <v>#REF!</v>
      </c>
      <c r="I45" s="21" t="e">
        <f>#REF!</f>
        <v>#REF!</v>
      </c>
      <c r="J45" s="21" t="e">
        <f>D45-#REF!-#REF!</f>
        <v>#REF!</v>
      </c>
      <c r="K45" s="21" t="e">
        <f t="shared" si="2"/>
        <v>#REF!</v>
      </c>
      <c r="L45" s="22" t="str">
        <f t="shared" si="3"/>
        <v> </v>
      </c>
      <c r="R45" s="13"/>
      <c r="S45" s="13"/>
      <c r="T45" s="13"/>
      <c r="U45" s="13"/>
      <c r="V45" s="13"/>
      <c r="W45" s="13"/>
      <c r="X45" s="24"/>
      <c r="Y45" s="24"/>
      <c r="Z45" s="24"/>
      <c r="AC45" s="19"/>
      <c r="AD45" s="19"/>
      <c r="AG45" s="25"/>
      <c r="AH45" s="25"/>
      <c r="AI45" s="25"/>
      <c r="AK45" s="19"/>
      <c r="AL45" s="19"/>
      <c r="AM45" s="19"/>
    </row>
    <row r="46" spans="1:39" ht="15">
      <c r="A46" s="5" t="s">
        <v>38</v>
      </c>
      <c r="B46" s="20">
        <v>0</v>
      </c>
      <c r="C46" s="21">
        <v>0</v>
      </c>
      <c r="D46" s="20">
        <v>0</v>
      </c>
      <c r="E46" s="22" t="str">
        <f t="shared" si="0"/>
        <v> </v>
      </c>
      <c r="F46" s="23">
        <f t="shared" si="1"/>
        <v>0</v>
      </c>
      <c r="G46" s="21" t="e">
        <f>#REF!</f>
        <v>#REF!</v>
      </c>
      <c r="H46" s="21" t="e">
        <f>#REF!</f>
        <v>#REF!</v>
      </c>
      <c r="I46" s="21" t="e">
        <f>#REF!</f>
        <v>#REF!</v>
      </c>
      <c r="J46" s="21" t="e">
        <f>D46-#REF!-#REF!</f>
        <v>#REF!</v>
      </c>
      <c r="K46" s="21" t="e">
        <f t="shared" si="2"/>
        <v>#REF!</v>
      </c>
      <c r="L46" s="22" t="str">
        <f t="shared" si="3"/>
        <v> </v>
      </c>
      <c r="R46" s="13"/>
      <c r="S46" s="13"/>
      <c r="T46" s="13"/>
      <c r="U46" s="13"/>
      <c r="V46" s="13"/>
      <c r="W46" s="13"/>
      <c r="X46" s="24"/>
      <c r="Y46" s="24"/>
      <c r="Z46" s="24"/>
      <c r="AC46" s="19"/>
      <c r="AD46" s="19"/>
      <c r="AG46" s="25"/>
      <c r="AH46" s="25"/>
      <c r="AI46" s="25"/>
      <c r="AK46" s="19"/>
      <c r="AL46" s="19"/>
      <c r="AM46" s="19"/>
    </row>
    <row r="47" spans="1:39" ht="15">
      <c r="A47" s="5" t="s">
        <v>39</v>
      </c>
      <c r="B47" s="20">
        <v>902096.13</v>
      </c>
      <c r="C47" s="21">
        <v>901352.72</v>
      </c>
      <c r="D47" s="20">
        <v>877127.1600000001</v>
      </c>
      <c r="E47" s="22">
        <f t="shared" si="0"/>
        <v>0.02761921087929807</v>
      </c>
      <c r="F47" s="23">
        <f t="shared" si="1"/>
        <v>24225.559999999823</v>
      </c>
      <c r="G47" s="21" t="e">
        <f>#REF!</f>
        <v>#REF!</v>
      </c>
      <c r="H47" s="21" t="e">
        <f>#REF!</f>
        <v>#REF!</v>
      </c>
      <c r="I47" s="21" t="e">
        <f>#REF!</f>
        <v>#REF!</v>
      </c>
      <c r="J47" s="21" t="e">
        <f>D47-#REF!-#REF!</f>
        <v>#REF!</v>
      </c>
      <c r="K47" s="21" t="e">
        <f t="shared" si="2"/>
        <v>#REF!</v>
      </c>
      <c r="L47" s="22" t="str">
        <f t="shared" si="3"/>
        <v> </v>
      </c>
      <c r="R47" s="13"/>
      <c r="S47" s="13"/>
      <c r="T47" s="13"/>
      <c r="U47" s="13"/>
      <c r="V47" s="13"/>
      <c r="W47" s="13"/>
      <c r="X47" s="24"/>
      <c r="Y47" s="24"/>
      <c r="Z47" s="24"/>
      <c r="AC47" s="19"/>
      <c r="AD47" s="19"/>
      <c r="AG47" s="25"/>
      <c r="AH47" s="25"/>
      <c r="AI47" s="25"/>
      <c r="AK47" s="19"/>
      <c r="AL47" s="19"/>
      <c r="AM47" s="19"/>
    </row>
    <row r="48" spans="1:39" ht="15">
      <c r="A48" s="5" t="s">
        <v>40</v>
      </c>
      <c r="B48" s="20">
        <v>0</v>
      </c>
      <c r="C48" s="21">
        <v>0</v>
      </c>
      <c r="D48" s="20">
        <v>0</v>
      </c>
      <c r="E48" s="22" t="str">
        <f t="shared" si="0"/>
        <v> </v>
      </c>
      <c r="F48" s="23">
        <f t="shared" si="1"/>
        <v>0</v>
      </c>
      <c r="G48" s="21" t="e">
        <f>#REF!</f>
        <v>#REF!</v>
      </c>
      <c r="H48" s="21" t="e">
        <f>#REF!</f>
        <v>#REF!</v>
      </c>
      <c r="I48" s="21" t="e">
        <f>#REF!</f>
        <v>#REF!</v>
      </c>
      <c r="J48" s="21" t="e">
        <f>D48-#REF!-#REF!</f>
        <v>#REF!</v>
      </c>
      <c r="K48" s="21" t="e">
        <f t="shared" si="2"/>
        <v>#REF!</v>
      </c>
      <c r="L48" s="22" t="str">
        <f t="shared" si="3"/>
        <v> </v>
      </c>
      <c r="R48" s="13"/>
      <c r="S48" s="13"/>
      <c r="T48" s="13"/>
      <c r="U48" s="13"/>
      <c r="V48" s="13"/>
      <c r="W48" s="13"/>
      <c r="X48" s="24"/>
      <c r="Y48" s="24"/>
      <c r="Z48" s="24"/>
      <c r="AC48" s="19"/>
      <c r="AD48" s="19"/>
      <c r="AG48" s="25"/>
      <c r="AH48" s="25"/>
      <c r="AI48" s="25"/>
      <c r="AK48" s="19"/>
      <c r="AL48" s="19"/>
      <c r="AM48" s="19"/>
    </row>
    <row r="49" spans="1:39" ht="15">
      <c r="A49" s="5" t="s">
        <v>41</v>
      </c>
      <c r="B49" s="20">
        <v>42508.869999999995</v>
      </c>
      <c r="C49" s="21">
        <v>42438.78999999999</v>
      </c>
      <c r="D49" s="20">
        <v>37437.22</v>
      </c>
      <c r="E49" s="22">
        <f t="shared" si="0"/>
        <v>0.13359886230868617</v>
      </c>
      <c r="F49" s="23">
        <f t="shared" si="1"/>
        <v>5001.569999999992</v>
      </c>
      <c r="G49" s="21" t="e">
        <f>#REF!</f>
        <v>#REF!</v>
      </c>
      <c r="H49" s="21" t="e">
        <f>#REF!</f>
        <v>#REF!</v>
      </c>
      <c r="I49" s="21" t="e">
        <f>#REF!</f>
        <v>#REF!</v>
      </c>
      <c r="J49" s="21" t="e">
        <f>D49-#REF!-#REF!</f>
        <v>#REF!</v>
      </c>
      <c r="K49" s="21" t="e">
        <f t="shared" si="2"/>
        <v>#REF!</v>
      </c>
      <c r="L49" s="22" t="str">
        <f t="shared" si="3"/>
        <v> </v>
      </c>
      <c r="R49" s="13"/>
      <c r="S49" s="13"/>
      <c r="T49" s="13"/>
      <c r="U49" s="13"/>
      <c r="V49" s="13"/>
      <c r="W49" s="13"/>
      <c r="X49" s="24"/>
      <c r="Y49" s="24"/>
      <c r="Z49" s="24"/>
      <c r="AC49" s="19"/>
      <c r="AD49" s="19"/>
      <c r="AG49" s="25"/>
      <c r="AH49" s="25"/>
      <c r="AI49" s="25"/>
      <c r="AK49" s="19"/>
      <c r="AL49" s="19"/>
      <c r="AM49" s="19"/>
    </row>
    <row r="50" spans="1:39" ht="15">
      <c r="A50" s="5" t="s">
        <v>42</v>
      </c>
      <c r="B50" s="20">
        <v>0</v>
      </c>
      <c r="C50" s="21">
        <v>0</v>
      </c>
      <c r="D50" s="20">
        <v>0</v>
      </c>
      <c r="E50" s="22" t="str">
        <f t="shared" si="0"/>
        <v> </v>
      </c>
      <c r="F50" s="23">
        <f t="shared" si="1"/>
        <v>0</v>
      </c>
      <c r="G50" s="21" t="e">
        <f>#REF!</f>
        <v>#REF!</v>
      </c>
      <c r="H50" s="21" t="e">
        <f>#REF!</f>
        <v>#REF!</v>
      </c>
      <c r="I50" s="21" t="e">
        <f>#REF!</f>
        <v>#REF!</v>
      </c>
      <c r="J50" s="21" t="e">
        <f>D50-#REF!-#REF!</f>
        <v>#REF!</v>
      </c>
      <c r="K50" s="21" t="e">
        <f t="shared" si="2"/>
        <v>#REF!</v>
      </c>
      <c r="L50" s="22" t="str">
        <f t="shared" si="3"/>
        <v> </v>
      </c>
      <c r="R50" s="13"/>
      <c r="S50" s="13"/>
      <c r="T50" s="13"/>
      <c r="U50" s="13"/>
      <c r="V50" s="13"/>
      <c r="W50" s="13"/>
      <c r="X50" s="24"/>
      <c r="Y50" s="24"/>
      <c r="Z50" s="24"/>
      <c r="AC50" s="19"/>
      <c r="AD50" s="19"/>
      <c r="AG50" s="25"/>
      <c r="AH50" s="25"/>
      <c r="AI50" s="25"/>
      <c r="AK50" s="19"/>
      <c r="AL50" s="19"/>
      <c r="AM50" s="19"/>
    </row>
    <row r="51" spans="1:39" ht="15">
      <c r="A51" s="5" t="s">
        <v>43</v>
      </c>
      <c r="B51" s="20">
        <v>496650.20000000007</v>
      </c>
      <c r="C51" s="21">
        <v>496353.8400000001</v>
      </c>
      <c r="D51" s="20">
        <v>474600.80999999994</v>
      </c>
      <c r="E51" s="22">
        <f t="shared" si="0"/>
        <v>0.04583437183767164</v>
      </c>
      <c r="F51" s="23">
        <f t="shared" si="1"/>
        <v>21753.030000000144</v>
      </c>
      <c r="G51" s="21" t="e">
        <f>#REF!</f>
        <v>#REF!</v>
      </c>
      <c r="H51" s="21" t="e">
        <f>#REF!</f>
        <v>#REF!</v>
      </c>
      <c r="I51" s="21" t="e">
        <f>#REF!</f>
        <v>#REF!</v>
      </c>
      <c r="J51" s="21" t="e">
        <f>D51-#REF!-#REF!</f>
        <v>#REF!</v>
      </c>
      <c r="K51" s="21" t="e">
        <f t="shared" si="2"/>
        <v>#REF!</v>
      </c>
      <c r="L51" s="22" t="str">
        <f t="shared" si="3"/>
        <v> </v>
      </c>
      <c r="R51" s="13"/>
      <c r="S51" s="13"/>
      <c r="T51" s="13"/>
      <c r="U51" s="13"/>
      <c r="V51" s="13"/>
      <c r="W51" s="13"/>
      <c r="X51" s="24"/>
      <c r="Y51" s="24"/>
      <c r="Z51" s="24"/>
      <c r="AC51" s="19"/>
      <c r="AD51" s="19"/>
      <c r="AG51" s="25"/>
      <c r="AH51" s="25"/>
      <c r="AI51" s="25"/>
      <c r="AK51" s="19"/>
      <c r="AL51" s="19"/>
      <c r="AM51" s="19"/>
    </row>
    <row r="52" spans="1:39" ht="15">
      <c r="A52" s="5" t="s">
        <v>44</v>
      </c>
      <c r="B52" s="20">
        <v>0</v>
      </c>
      <c r="C52" s="21">
        <v>0</v>
      </c>
      <c r="D52" s="20">
        <v>0</v>
      </c>
      <c r="E52" s="22" t="str">
        <f t="shared" si="0"/>
        <v> </v>
      </c>
      <c r="F52" s="23">
        <f t="shared" si="1"/>
        <v>0</v>
      </c>
      <c r="G52" s="21" t="e">
        <f>#REF!</f>
        <v>#REF!</v>
      </c>
      <c r="H52" s="21" t="e">
        <f>#REF!</f>
        <v>#REF!</v>
      </c>
      <c r="I52" s="21" t="e">
        <f>#REF!</f>
        <v>#REF!</v>
      </c>
      <c r="J52" s="21" t="e">
        <f>D52-#REF!-#REF!</f>
        <v>#REF!</v>
      </c>
      <c r="K52" s="21" t="e">
        <f t="shared" si="2"/>
        <v>#REF!</v>
      </c>
      <c r="L52" s="22" t="str">
        <f t="shared" si="3"/>
        <v> </v>
      </c>
      <c r="R52" s="13"/>
      <c r="S52" s="13"/>
      <c r="T52" s="13"/>
      <c r="U52" s="13"/>
      <c r="V52" s="13"/>
      <c r="W52" s="13"/>
      <c r="X52" s="24"/>
      <c r="Y52" s="24"/>
      <c r="Z52" s="24"/>
      <c r="AC52" s="19"/>
      <c r="AD52" s="19"/>
      <c r="AG52" s="25"/>
      <c r="AH52" s="25"/>
      <c r="AI52" s="25"/>
      <c r="AK52" s="19"/>
      <c r="AL52" s="19"/>
      <c r="AM52" s="19"/>
    </row>
    <row r="53" spans="1:39" ht="15">
      <c r="A53" s="5" t="s">
        <v>45</v>
      </c>
      <c r="B53" s="20">
        <v>39037.03</v>
      </c>
      <c r="C53" s="21">
        <v>38975.68</v>
      </c>
      <c r="D53" s="20">
        <v>36928.649999999994</v>
      </c>
      <c r="E53" s="22">
        <f t="shared" si="0"/>
        <v>0.05543202906144704</v>
      </c>
      <c r="F53" s="23">
        <f t="shared" si="1"/>
        <v>2047.030000000006</v>
      </c>
      <c r="G53" s="21" t="e">
        <f>#REF!</f>
        <v>#REF!</v>
      </c>
      <c r="H53" s="21" t="e">
        <f>#REF!</f>
        <v>#REF!</v>
      </c>
      <c r="I53" s="21" t="e">
        <f>#REF!</f>
        <v>#REF!</v>
      </c>
      <c r="J53" s="21" t="e">
        <f>D53-#REF!-#REF!</f>
        <v>#REF!</v>
      </c>
      <c r="K53" s="21" t="e">
        <f t="shared" si="2"/>
        <v>#REF!</v>
      </c>
      <c r="L53" s="22" t="str">
        <f t="shared" si="3"/>
        <v> </v>
      </c>
      <c r="R53" s="13"/>
      <c r="S53" s="13"/>
      <c r="T53" s="13"/>
      <c r="U53" s="13"/>
      <c r="V53" s="13"/>
      <c r="W53" s="13"/>
      <c r="X53" s="24"/>
      <c r="Y53" s="24"/>
      <c r="Z53" s="24"/>
      <c r="AC53" s="19"/>
      <c r="AD53" s="19"/>
      <c r="AG53" s="25"/>
      <c r="AH53" s="25"/>
      <c r="AI53" s="25"/>
      <c r="AK53" s="19"/>
      <c r="AL53" s="19"/>
      <c r="AM53" s="19"/>
    </row>
    <row r="54" spans="1:39" ht="15">
      <c r="A54" s="5" t="s">
        <v>46</v>
      </c>
      <c r="B54" s="20">
        <v>639788.5599999999</v>
      </c>
      <c r="C54" s="21">
        <v>639591.94</v>
      </c>
      <c r="D54" s="20">
        <v>598580.93</v>
      </c>
      <c r="E54" s="22">
        <f t="shared" si="0"/>
        <v>0.06851372628927535</v>
      </c>
      <c r="F54" s="23">
        <f t="shared" si="1"/>
        <v>41011.00999999989</v>
      </c>
      <c r="G54" s="21" t="e">
        <f>#REF!</f>
        <v>#REF!</v>
      </c>
      <c r="H54" s="21" t="e">
        <f>#REF!</f>
        <v>#REF!</v>
      </c>
      <c r="I54" s="21" t="e">
        <f>#REF!</f>
        <v>#REF!</v>
      </c>
      <c r="J54" s="21" t="e">
        <f>D54-#REF!-#REF!</f>
        <v>#REF!</v>
      </c>
      <c r="K54" s="21" t="e">
        <f t="shared" si="2"/>
        <v>#REF!</v>
      </c>
      <c r="L54" s="22" t="str">
        <f t="shared" si="3"/>
        <v> </v>
      </c>
      <c r="R54" s="13"/>
      <c r="S54" s="13"/>
      <c r="T54" s="13"/>
      <c r="U54" s="13"/>
      <c r="V54" s="13"/>
      <c r="W54" s="13"/>
      <c r="X54" s="24"/>
      <c r="Y54" s="24"/>
      <c r="Z54" s="24"/>
      <c r="AC54" s="19"/>
      <c r="AD54" s="19"/>
      <c r="AG54" s="25"/>
      <c r="AH54" s="25"/>
      <c r="AI54" s="25"/>
      <c r="AK54" s="19"/>
      <c r="AL54" s="19"/>
      <c r="AM54" s="19"/>
    </row>
    <row r="55" spans="1:39" ht="15">
      <c r="A55" s="5" t="s">
        <v>47</v>
      </c>
      <c r="B55" s="20">
        <v>0</v>
      </c>
      <c r="C55" s="21">
        <v>0</v>
      </c>
      <c r="D55" s="20">
        <v>0</v>
      </c>
      <c r="E55" s="22" t="str">
        <f t="shared" si="0"/>
        <v> </v>
      </c>
      <c r="F55" s="23">
        <f t="shared" si="1"/>
        <v>0</v>
      </c>
      <c r="G55" s="21" t="e">
        <f>#REF!</f>
        <v>#REF!</v>
      </c>
      <c r="H55" s="21" t="e">
        <f>#REF!</f>
        <v>#REF!</v>
      </c>
      <c r="I55" s="21" t="e">
        <f>#REF!</f>
        <v>#REF!</v>
      </c>
      <c r="J55" s="21" t="e">
        <f>D55-#REF!-#REF!</f>
        <v>#REF!</v>
      </c>
      <c r="K55" s="21" t="e">
        <f t="shared" si="2"/>
        <v>#REF!</v>
      </c>
      <c r="L55" s="22" t="str">
        <f t="shared" si="3"/>
        <v> </v>
      </c>
      <c r="R55" s="13"/>
      <c r="S55" s="13"/>
      <c r="T55" s="13"/>
      <c r="U55" s="13"/>
      <c r="V55" s="13"/>
      <c r="W55" s="13"/>
      <c r="X55" s="24"/>
      <c r="Y55" s="24"/>
      <c r="Z55" s="24"/>
      <c r="AC55" s="19"/>
      <c r="AD55" s="19"/>
      <c r="AG55" s="25"/>
      <c r="AH55" s="25"/>
      <c r="AI55" s="25"/>
      <c r="AK55" s="19"/>
      <c r="AL55" s="19"/>
      <c r="AM55" s="19"/>
    </row>
    <row r="56" spans="1:39" ht="15">
      <c r="A56" s="5" t="s">
        <v>48</v>
      </c>
      <c r="B56" s="20">
        <v>0</v>
      </c>
      <c r="C56" s="21">
        <v>0</v>
      </c>
      <c r="D56" s="20">
        <v>0</v>
      </c>
      <c r="E56" s="22" t="str">
        <f t="shared" si="0"/>
        <v> </v>
      </c>
      <c r="F56" s="23">
        <f t="shared" si="1"/>
        <v>0</v>
      </c>
      <c r="G56" s="21" t="e">
        <f>#REF!</f>
        <v>#REF!</v>
      </c>
      <c r="H56" s="21" t="e">
        <f>#REF!</f>
        <v>#REF!</v>
      </c>
      <c r="I56" s="21" t="e">
        <f>#REF!</f>
        <v>#REF!</v>
      </c>
      <c r="J56" s="21" t="e">
        <f>D56-#REF!-#REF!</f>
        <v>#REF!</v>
      </c>
      <c r="K56" s="21" t="e">
        <f t="shared" si="2"/>
        <v>#REF!</v>
      </c>
      <c r="L56" s="22" t="str">
        <f t="shared" si="3"/>
        <v> </v>
      </c>
      <c r="R56" s="13"/>
      <c r="S56" s="13"/>
      <c r="T56" s="13"/>
      <c r="U56" s="13"/>
      <c r="V56" s="13"/>
      <c r="W56" s="13"/>
      <c r="X56" s="24"/>
      <c r="Y56" s="24"/>
      <c r="Z56" s="24"/>
      <c r="AC56" s="19"/>
      <c r="AD56" s="19"/>
      <c r="AG56" s="25"/>
      <c r="AH56" s="25"/>
      <c r="AI56" s="25"/>
      <c r="AK56" s="19"/>
      <c r="AL56" s="19"/>
      <c r="AM56" s="19"/>
    </row>
    <row r="57" spans="1:39" ht="15">
      <c r="A57" s="5" t="s">
        <v>49</v>
      </c>
      <c r="B57" s="20">
        <v>0</v>
      </c>
      <c r="C57" s="21">
        <v>0</v>
      </c>
      <c r="D57" s="20">
        <v>7945.27</v>
      </c>
      <c r="E57" s="22">
        <f t="shared" si="0"/>
        <v>-1</v>
      </c>
      <c r="F57" s="23">
        <f t="shared" si="1"/>
        <v>-7945.27</v>
      </c>
      <c r="G57" s="21" t="e">
        <f>#REF!</f>
        <v>#REF!</v>
      </c>
      <c r="H57" s="21" t="e">
        <f>#REF!</f>
        <v>#REF!</v>
      </c>
      <c r="I57" s="21" t="e">
        <f>#REF!</f>
        <v>#REF!</v>
      </c>
      <c r="J57" s="21" t="e">
        <f>D57-#REF!-#REF!</f>
        <v>#REF!</v>
      </c>
      <c r="K57" s="21" t="e">
        <f t="shared" si="2"/>
        <v>#REF!</v>
      </c>
      <c r="L57" s="22" t="str">
        <f t="shared" si="3"/>
        <v> </v>
      </c>
      <c r="R57" s="13"/>
      <c r="S57" s="13"/>
      <c r="T57" s="13"/>
      <c r="U57" s="13"/>
      <c r="V57" s="13"/>
      <c r="W57" s="13"/>
      <c r="X57" s="24"/>
      <c r="Y57" s="24"/>
      <c r="Z57" s="24"/>
      <c r="AC57" s="19"/>
      <c r="AD57" s="19"/>
      <c r="AG57" s="25"/>
      <c r="AH57" s="25"/>
      <c r="AI57" s="25"/>
      <c r="AK57" s="19"/>
      <c r="AL57" s="19"/>
      <c r="AM57" s="19"/>
    </row>
    <row r="58" spans="1:39" ht="15">
      <c r="A58" s="5" t="s">
        <v>50</v>
      </c>
      <c r="B58" s="20">
        <v>677168.86</v>
      </c>
      <c r="C58" s="21">
        <v>677205.75</v>
      </c>
      <c r="D58" s="20">
        <v>667729.4299999999</v>
      </c>
      <c r="E58" s="22">
        <f t="shared" si="0"/>
        <v>0.01419185612352007</v>
      </c>
      <c r="F58" s="23">
        <f t="shared" si="1"/>
        <v>9476.320000000065</v>
      </c>
      <c r="G58" s="21" t="e">
        <f>#REF!</f>
        <v>#REF!</v>
      </c>
      <c r="H58" s="21" t="e">
        <f>#REF!</f>
        <v>#REF!</v>
      </c>
      <c r="I58" s="21" t="e">
        <f>#REF!</f>
        <v>#REF!</v>
      </c>
      <c r="J58" s="21" t="e">
        <f>D58-#REF!-#REF!</f>
        <v>#REF!</v>
      </c>
      <c r="K58" s="21" t="e">
        <f t="shared" si="2"/>
        <v>#REF!</v>
      </c>
      <c r="L58" s="22" t="str">
        <f t="shared" si="3"/>
        <v> </v>
      </c>
      <c r="R58" s="13"/>
      <c r="S58" s="13"/>
      <c r="T58" s="13"/>
      <c r="U58" s="13"/>
      <c r="V58" s="13"/>
      <c r="W58" s="13"/>
      <c r="X58" s="24"/>
      <c r="Y58" s="24"/>
      <c r="Z58" s="24"/>
      <c r="AC58" s="19"/>
      <c r="AD58" s="19"/>
      <c r="AG58" s="25"/>
      <c r="AH58" s="25"/>
      <c r="AI58" s="25"/>
      <c r="AK58" s="19"/>
      <c r="AL58" s="19"/>
      <c r="AM58" s="19"/>
    </row>
    <row r="59" spans="1:39" ht="15">
      <c r="A59" s="5" t="s">
        <v>51</v>
      </c>
      <c r="B59" s="20">
        <v>3853671.1700000004</v>
      </c>
      <c r="C59" s="21">
        <v>3849834.24</v>
      </c>
      <c r="D59" s="20">
        <v>3293526.3200000003</v>
      </c>
      <c r="E59" s="22">
        <f t="shared" si="0"/>
        <v>0.16890951094630993</v>
      </c>
      <c r="F59" s="23">
        <f t="shared" si="1"/>
        <v>556307.9199999999</v>
      </c>
      <c r="G59" s="21" t="e">
        <f>#REF!</f>
        <v>#REF!</v>
      </c>
      <c r="H59" s="21" t="e">
        <f>#REF!</f>
        <v>#REF!</v>
      </c>
      <c r="I59" s="21" t="e">
        <f>#REF!</f>
        <v>#REF!</v>
      </c>
      <c r="J59" s="21" t="e">
        <f>D59-#REF!-#REF!</f>
        <v>#REF!</v>
      </c>
      <c r="K59" s="21" t="e">
        <f t="shared" si="2"/>
        <v>#REF!</v>
      </c>
      <c r="L59" s="22" t="str">
        <f t="shared" si="3"/>
        <v> </v>
      </c>
      <c r="R59" s="13"/>
      <c r="S59" s="13"/>
      <c r="T59" s="13"/>
      <c r="U59" s="13"/>
      <c r="V59" s="13"/>
      <c r="W59" s="13"/>
      <c r="X59" s="24"/>
      <c r="Y59" s="24"/>
      <c r="Z59" s="24"/>
      <c r="AC59" s="19"/>
      <c r="AD59" s="19"/>
      <c r="AG59" s="25"/>
      <c r="AH59" s="25"/>
      <c r="AI59" s="25"/>
      <c r="AK59" s="19"/>
      <c r="AL59" s="19"/>
      <c r="AM59" s="19"/>
    </row>
    <row r="60" spans="1:39" ht="15">
      <c r="A60" s="5" t="s">
        <v>52</v>
      </c>
      <c r="B60" s="20">
        <v>2900113.12</v>
      </c>
      <c r="C60" s="21">
        <v>2898149.55</v>
      </c>
      <c r="D60" s="20">
        <v>2808137.3499999996</v>
      </c>
      <c r="E60" s="22">
        <f t="shared" si="0"/>
        <v>0.03205405889423471</v>
      </c>
      <c r="F60" s="23">
        <f t="shared" si="1"/>
        <v>90012.20000000019</v>
      </c>
      <c r="G60" s="21" t="e">
        <f>#REF!</f>
        <v>#REF!</v>
      </c>
      <c r="H60" s="21" t="e">
        <f>#REF!</f>
        <v>#REF!</v>
      </c>
      <c r="I60" s="21" t="e">
        <f>#REF!</f>
        <v>#REF!</v>
      </c>
      <c r="J60" s="21" t="e">
        <f>D60-#REF!-#REF!</f>
        <v>#REF!</v>
      </c>
      <c r="K60" s="21" t="e">
        <f t="shared" si="2"/>
        <v>#REF!</v>
      </c>
      <c r="L60" s="22" t="str">
        <f t="shared" si="3"/>
        <v> </v>
      </c>
      <c r="R60" s="13"/>
      <c r="S60" s="13"/>
      <c r="T60" s="13"/>
      <c r="U60" s="13"/>
      <c r="V60" s="13"/>
      <c r="W60" s="13"/>
      <c r="X60" s="24"/>
      <c r="Y60" s="24"/>
      <c r="Z60" s="24"/>
      <c r="AC60" s="19"/>
      <c r="AD60" s="19"/>
      <c r="AG60" s="25"/>
      <c r="AH60" s="25"/>
      <c r="AI60" s="25"/>
      <c r="AK60" s="19"/>
      <c r="AL60" s="19"/>
      <c r="AM60" s="19"/>
    </row>
    <row r="61" spans="1:39" ht="15">
      <c r="A61" s="5" t="s">
        <v>53</v>
      </c>
      <c r="B61" s="20">
        <v>1933375.81</v>
      </c>
      <c r="C61" s="21">
        <v>1932066.77</v>
      </c>
      <c r="D61" s="20">
        <v>1872066.77</v>
      </c>
      <c r="E61" s="22">
        <f t="shared" si="0"/>
        <v>0.03205013889541985</v>
      </c>
      <c r="F61" s="23">
        <f t="shared" si="1"/>
        <v>60000</v>
      </c>
      <c r="G61" s="21" t="e">
        <f>#REF!</f>
        <v>#REF!</v>
      </c>
      <c r="H61" s="21" t="e">
        <f>#REF!</f>
        <v>#REF!</v>
      </c>
      <c r="I61" s="21" t="e">
        <f>#REF!</f>
        <v>#REF!</v>
      </c>
      <c r="J61" s="21" t="e">
        <f>D61-#REF!-#REF!</f>
        <v>#REF!</v>
      </c>
      <c r="K61" s="21" t="e">
        <f t="shared" si="2"/>
        <v>#REF!</v>
      </c>
      <c r="L61" s="22" t="str">
        <f t="shared" si="3"/>
        <v> </v>
      </c>
      <c r="R61" s="13"/>
      <c r="S61" s="13"/>
      <c r="T61" s="13"/>
      <c r="U61" s="13"/>
      <c r="V61" s="13"/>
      <c r="W61" s="13"/>
      <c r="X61" s="24"/>
      <c r="Y61" s="24"/>
      <c r="Z61" s="24"/>
      <c r="AC61" s="19"/>
      <c r="AD61" s="19"/>
      <c r="AG61" s="25"/>
      <c r="AH61" s="25"/>
      <c r="AI61" s="25"/>
      <c r="AK61" s="19"/>
      <c r="AL61" s="19"/>
      <c r="AM61" s="19"/>
    </row>
    <row r="62" spans="1:39" ht="15.75">
      <c r="A62" s="26" t="s">
        <v>54</v>
      </c>
      <c r="B62" s="20" t="s">
        <v>138</v>
      </c>
      <c r="C62" s="21" t="s">
        <v>138</v>
      </c>
      <c r="D62" s="20" t="s">
        <v>138</v>
      </c>
      <c r="E62" s="22" t="s">
        <v>138</v>
      </c>
      <c r="F62" s="23" t="s">
        <v>138</v>
      </c>
      <c r="G62" s="21"/>
      <c r="H62" s="21"/>
      <c r="I62" s="21"/>
      <c r="J62" s="21"/>
      <c r="K62" s="21" t="s">
        <v>138</v>
      </c>
      <c r="L62" s="22" t="s">
        <v>127</v>
      </c>
      <c r="R62" s="13"/>
      <c r="S62" s="13"/>
      <c r="T62" s="13"/>
      <c r="U62" s="13"/>
      <c r="V62" s="13"/>
      <c r="W62" s="13"/>
      <c r="X62" s="24"/>
      <c r="Y62" s="24"/>
      <c r="Z62" s="24"/>
      <c r="AC62" s="19"/>
      <c r="AD62" s="19"/>
      <c r="AK62" s="19"/>
      <c r="AL62" s="19"/>
      <c r="AM62" s="19"/>
    </row>
    <row r="63" spans="1:39" ht="15">
      <c r="A63" s="5" t="s">
        <v>55</v>
      </c>
      <c r="B63" s="20">
        <v>17506182.87</v>
      </c>
      <c r="C63" s="21">
        <v>17497969.060000002</v>
      </c>
      <c r="D63" s="20">
        <v>16554611.07</v>
      </c>
      <c r="E63" s="22">
        <f aca="true" t="shared" si="4" ref="E63:E119">IF(ISERR(F63/D63)," ",F63/D63)</f>
        <v>0.05698460604185019</v>
      </c>
      <c r="F63" s="23">
        <f aca="true" t="shared" si="5" ref="F63:F119">C63-D63</f>
        <v>943357.9900000021</v>
      </c>
      <c r="G63" s="21" t="e">
        <f>#REF!</f>
        <v>#REF!</v>
      </c>
      <c r="H63" s="21" t="e">
        <f>#REF!</f>
        <v>#REF!</v>
      </c>
      <c r="I63" s="21" t="e">
        <f>#REF!</f>
        <v>#REF!</v>
      </c>
      <c r="J63" s="21" t="e">
        <f>D63-#REF!-#REF!</f>
        <v>#REF!</v>
      </c>
      <c r="K63" s="21" t="e">
        <f aca="true" t="shared" si="6" ref="K63:K119">F63-G63-H63-I63</f>
        <v>#REF!</v>
      </c>
      <c r="L63" s="22" t="str">
        <f aca="true" t="shared" si="7" ref="L63:L119">IF(ISERR(K63/J63)," ",K63/J63)</f>
        <v> </v>
      </c>
      <c r="R63" s="13"/>
      <c r="S63" s="13"/>
      <c r="T63" s="13"/>
      <c r="U63" s="13"/>
      <c r="V63" s="13"/>
      <c r="W63" s="13"/>
      <c r="X63" s="24"/>
      <c r="Y63" s="24"/>
      <c r="Z63" s="24"/>
      <c r="AC63" s="19"/>
      <c r="AD63" s="19"/>
      <c r="AG63" s="25"/>
      <c r="AH63" s="25"/>
      <c r="AI63" s="25"/>
      <c r="AK63" s="19"/>
      <c r="AL63" s="19"/>
      <c r="AM63" s="19"/>
    </row>
    <row r="64" spans="1:39" ht="15">
      <c r="A64" s="5" t="s">
        <v>177</v>
      </c>
      <c r="B64" s="20">
        <v>1331088.43</v>
      </c>
      <c r="C64" s="21">
        <v>1331334.02</v>
      </c>
      <c r="D64" s="20">
        <v>1154254.9300000002</v>
      </c>
      <c r="E64" s="22">
        <f t="shared" si="4"/>
        <v>0.15341419421097888</v>
      </c>
      <c r="F64" s="23">
        <f t="shared" si="5"/>
        <v>177079.08999999985</v>
      </c>
      <c r="G64" s="21" t="e">
        <f>#REF!</f>
        <v>#REF!</v>
      </c>
      <c r="H64" s="21" t="e">
        <f>#REF!</f>
        <v>#REF!</v>
      </c>
      <c r="I64" s="21" t="e">
        <f>#REF!</f>
        <v>#REF!</v>
      </c>
      <c r="J64" s="21" t="e">
        <f>D64-#REF!-#REF!</f>
        <v>#REF!</v>
      </c>
      <c r="K64" s="21" t="e">
        <f t="shared" si="6"/>
        <v>#REF!</v>
      </c>
      <c r="L64" s="22" t="str">
        <f t="shared" si="7"/>
        <v> </v>
      </c>
      <c r="R64" s="13"/>
      <c r="S64" s="13"/>
      <c r="T64" s="13"/>
      <c r="U64" s="13"/>
      <c r="V64" s="13"/>
      <c r="W64" s="13"/>
      <c r="X64" s="24"/>
      <c r="Y64" s="24"/>
      <c r="Z64" s="24"/>
      <c r="AC64" s="19"/>
      <c r="AD64" s="19"/>
      <c r="AG64" s="25"/>
      <c r="AH64" s="25"/>
      <c r="AI64" s="25"/>
      <c r="AK64" s="19"/>
      <c r="AL64" s="19"/>
      <c r="AM64" s="19"/>
    </row>
    <row r="65" spans="1:39" ht="15">
      <c r="A65" s="5" t="s">
        <v>56</v>
      </c>
      <c r="B65" s="20">
        <v>8675566.75</v>
      </c>
      <c r="C65" s="21">
        <v>8676148.17</v>
      </c>
      <c r="D65" s="20">
        <v>7870929.800000001</v>
      </c>
      <c r="E65" s="22">
        <f t="shared" si="4"/>
        <v>0.10230282704338173</v>
      </c>
      <c r="F65" s="23">
        <f t="shared" si="5"/>
        <v>805218.3699999992</v>
      </c>
      <c r="G65" s="21" t="e">
        <f>#REF!</f>
        <v>#REF!</v>
      </c>
      <c r="H65" s="21" t="e">
        <f>#REF!</f>
        <v>#REF!</v>
      </c>
      <c r="I65" s="21" t="e">
        <f>#REF!</f>
        <v>#REF!</v>
      </c>
      <c r="J65" s="21" t="e">
        <f>D65-#REF!-#REF!</f>
        <v>#REF!</v>
      </c>
      <c r="K65" s="21" t="e">
        <f t="shared" si="6"/>
        <v>#REF!</v>
      </c>
      <c r="L65" s="22" t="str">
        <f t="shared" si="7"/>
        <v> </v>
      </c>
      <c r="R65" s="13"/>
      <c r="S65" s="13"/>
      <c r="T65" s="13"/>
      <c r="U65" s="13"/>
      <c r="V65" s="13"/>
      <c r="W65" s="13"/>
      <c r="X65" s="24"/>
      <c r="Y65" s="24"/>
      <c r="Z65" s="24"/>
      <c r="AC65" s="19"/>
      <c r="AD65" s="19"/>
      <c r="AG65" s="25"/>
      <c r="AH65" s="25"/>
      <c r="AI65" s="25"/>
      <c r="AK65" s="19"/>
      <c r="AL65" s="19"/>
      <c r="AM65" s="19"/>
    </row>
    <row r="66" spans="1:39" ht="15">
      <c r="A66" s="5" t="s">
        <v>57</v>
      </c>
      <c r="B66" s="20">
        <v>2446766.12</v>
      </c>
      <c r="C66" s="21">
        <v>2445525.58</v>
      </c>
      <c r="D66" s="20">
        <v>2384992.79</v>
      </c>
      <c r="E66" s="22">
        <f t="shared" si="4"/>
        <v>0.025380701465349098</v>
      </c>
      <c r="F66" s="23">
        <f t="shared" si="5"/>
        <v>60532.79000000004</v>
      </c>
      <c r="G66" s="21" t="e">
        <f>#REF!</f>
        <v>#REF!</v>
      </c>
      <c r="H66" s="21" t="e">
        <f>#REF!</f>
        <v>#REF!</v>
      </c>
      <c r="I66" s="21" t="e">
        <f>#REF!</f>
        <v>#REF!</v>
      </c>
      <c r="J66" s="21" t="e">
        <f>D66-#REF!-#REF!</f>
        <v>#REF!</v>
      </c>
      <c r="K66" s="21" t="e">
        <f t="shared" si="6"/>
        <v>#REF!</v>
      </c>
      <c r="L66" s="22" t="str">
        <f t="shared" si="7"/>
        <v> </v>
      </c>
      <c r="R66" s="13"/>
      <c r="S66" s="13"/>
      <c r="T66" s="13"/>
      <c r="U66" s="13"/>
      <c r="V66" s="13"/>
      <c r="W66" s="13"/>
      <c r="X66" s="24"/>
      <c r="Y66" s="24"/>
      <c r="Z66" s="24"/>
      <c r="AC66" s="19"/>
      <c r="AD66" s="19"/>
      <c r="AG66" s="25"/>
      <c r="AH66" s="25"/>
      <c r="AI66" s="25"/>
      <c r="AK66" s="19"/>
      <c r="AL66" s="19"/>
      <c r="AM66" s="19"/>
    </row>
    <row r="67" spans="1:39" ht="15">
      <c r="A67" s="5" t="s">
        <v>58</v>
      </c>
      <c r="B67" s="20">
        <v>2342905.44</v>
      </c>
      <c r="C67" s="21">
        <v>2343153.66</v>
      </c>
      <c r="D67" s="20">
        <v>2247451.06</v>
      </c>
      <c r="E67" s="22">
        <f t="shared" si="4"/>
        <v>0.04258272925418011</v>
      </c>
      <c r="F67" s="23">
        <f t="shared" si="5"/>
        <v>95702.6000000001</v>
      </c>
      <c r="G67" s="21" t="e">
        <f>#REF!</f>
        <v>#REF!</v>
      </c>
      <c r="H67" s="21" t="e">
        <f>#REF!</f>
        <v>#REF!</v>
      </c>
      <c r="I67" s="21" t="e">
        <f>#REF!</f>
        <v>#REF!</v>
      </c>
      <c r="J67" s="21" t="e">
        <f>D67-#REF!-#REF!</f>
        <v>#REF!</v>
      </c>
      <c r="K67" s="21" t="e">
        <f t="shared" si="6"/>
        <v>#REF!</v>
      </c>
      <c r="L67" s="22" t="str">
        <f t="shared" si="7"/>
        <v> </v>
      </c>
      <c r="R67" s="13"/>
      <c r="S67" s="13"/>
      <c r="T67" s="13"/>
      <c r="U67" s="13"/>
      <c r="V67" s="13"/>
      <c r="W67" s="13"/>
      <c r="X67" s="24"/>
      <c r="Y67" s="24"/>
      <c r="Z67" s="24"/>
      <c r="AC67" s="19"/>
      <c r="AD67" s="19"/>
      <c r="AG67" s="25"/>
      <c r="AH67" s="25"/>
      <c r="AI67" s="25"/>
      <c r="AK67" s="19"/>
      <c r="AL67" s="19"/>
      <c r="AM67" s="19"/>
    </row>
    <row r="68" spans="1:39" ht="15">
      <c r="A68" s="5" t="s">
        <v>59</v>
      </c>
      <c r="B68" s="20">
        <v>3663880.8899999997</v>
      </c>
      <c r="C68" s="21">
        <v>3663273.42</v>
      </c>
      <c r="D68" s="20">
        <v>3801937.55</v>
      </c>
      <c r="E68" s="22">
        <f t="shared" si="4"/>
        <v>-0.036471964143650885</v>
      </c>
      <c r="F68" s="23">
        <f t="shared" si="5"/>
        <v>-138664.1299999999</v>
      </c>
      <c r="G68" s="21" t="e">
        <f>#REF!</f>
        <v>#REF!</v>
      </c>
      <c r="H68" s="21" t="e">
        <f>#REF!</f>
        <v>#REF!</v>
      </c>
      <c r="I68" s="21" t="e">
        <f>#REF!</f>
        <v>#REF!</v>
      </c>
      <c r="J68" s="21" t="e">
        <f>D68-#REF!-#REF!</f>
        <v>#REF!</v>
      </c>
      <c r="K68" s="21" t="e">
        <f t="shared" si="6"/>
        <v>#REF!</v>
      </c>
      <c r="L68" s="22" t="str">
        <f t="shared" si="7"/>
        <v> </v>
      </c>
      <c r="R68" s="13"/>
      <c r="S68" s="13"/>
      <c r="T68" s="13"/>
      <c r="U68" s="13"/>
      <c r="V68" s="13"/>
      <c r="W68" s="13"/>
      <c r="X68" s="24"/>
      <c r="Y68" s="24"/>
      <c r="Z68" s="24"/>
      <c r="AC68" s="19"/>
      <c r="AD68" s="19"/>
      <c r="AG68" s="25"/>
      <c r="AH68" s="25"/>
      <c r="AI68" s="25"/>
      <c r="AK68" s="19"/>
      <c r="AL68" s="19"/>
      <c r="AM68" s="19"/>
    </row>
    <row r="69" spans="1:39" ht="15">
      <c r="A69" s="5" t="s">
        <v>60</v>
      </c>
      <c r="B69" s="20">
        <v>4101682.1399999997</v>
      </c>
      <c r="C69" s="21">
        <v>4099564.13</v>
      </c>
      <c r="D69" s="20">
        <v>3860224.07</v>
      </c>
      <c r="E69" s="22">
        <f t="shared" si="4"/>
        <v>0.062001597746630305</v>
      </c>
      <c r="F69" s="23">
        <f t="shared" si="5"/>
        <v>239340.06000000006</v>
      </c>
      <c r="G69" s="21" t="e">
        <f>#REF!</f>
        <v>#REF!</v>
      </c>
      <c r="H69" s="21" t="e">
        <f>#REF!</f>
        <v>#REF!</v>
      </c>
      <c r="I69" s="21" t="e">
        <f>#REF!</f>
        <v>#REF!</v>
      </c>
      <c r="J69" s="21" t="e">
        <f>D69-#REF!-#REF!</f>
        <v>#REF!</v>
      </c>
      <c r="K69" s="21" t="e">
        <f t="shared" si="6"/>
        <v>#REF!</v>
      </c>
      <c r="L69" s="22" t="str">
        <f t="shared" si="7"/>
        <v> </v>
      </c>
      <c r="R69" s="13"/>
      <c r="S69" s="13"/>
      <c r="T69" s="13"/>
      <c r="U69" s="13"/>
      <c r="V69" s="13"/>
      <c r="W69" s="13"/>
      <c r="X69" s="24"/>
      <c r="Y69" s="24"/>
      <c r="Z69" s="24"/>
      <c r="AC69" s="19"/>
      <c r="AD69" s="19"/>
      <c r="AG69" s="25"/>
      <c r="AH69" s="25"/>
      <c r="AI69" s="25"/>
      <c r="AK69" s="19"/>
      <c r="AL69" s="19"/>
      <c r="AM69" s="19"/>
    </row>
    <row r="70" spans="1:39" ht="15">
      <c r="A70" s="5" t="s">
        <v>61</v>
      </c>
      <c r="B70" s="20">
        <v>1347034.27</v>
      </c>
      <c r="C70" s="21">
        <v>1347879.2200000002</v>
      </c>
      <c r="D70" s="20">
        <v>1229785.2</v>
      </c>
      <c r="E70" s="22">
        <f t="shared" si="4"/>
        <v>0.09602816817115725</v>
      </c>
      <c r="F70" s="23">
        <f t="shared" si="5"/>
        <v>118094.02000000025</v>
      </c>
      <c r="G70" s="21" t="e">
        <f>#REF!</f>
        <v>#REF!</v>
      </c>
      <c r="H70" s="21" t="e">
        <f>#REF!</f>
        <v>#REF!</v>
      </c>
      <c r="I70" s="21" t="e">
        <f>#REF!</f>
        <v>#REF!</v>
      </c>
      <c r="J70" s="21" t="e">
        <f>D70-#REF!-#REF!</f>
        <v>#REF!</v>
      </c>
      <c r="K70" s="21" t="e">
        <f t="shared" si="6"/>
        <v>#REF!</v>
      </c>
      <c r="L70" s="22" t="str">
        <f t="shared" si="7"/>
        <v> </v>
      </c>
      <c r="R70" s="13"/>
      <c r="S70" s="13"/>
      <c r="T70" s="13"/>
      <c r="U70" s="13"/>
      <c r="V70" s="13"/>
      <c r="W70" s="13"/>
      <c r="X70" s="24"/>
      <c r="Y70" s="24"/>
      <c r="Z70" s="24"/>
      <c r="AC70" s="19"/>
      <c r="AD70" s="19"/>
      <c r="AG70" s="25"/>
      <c r="AH70" s="25"/>
      <c r="AI70" s="25"/>
      <c r="AK70" s="19"/>
      <c r="AL70" s="19"/>
      <c r="AM70" s="19"/>
    </row>
    <row r="71" spans="1:39" ht="15">
      <c r="A71" s="5" t="s">
        <v>62</v>
      </c>
      <c r="B71" s="20">
        <v>3546745.36</v>
      </c>
      <c r="C71" s="21">
        <v>3547419.4399999995</v>
      </c>
      <c r="D71" s="20">
        <v>3384182.33</v>
      </c>
      <c r="E71" s="22">
        <f t="shared" si="4"/>
        <v>0.048235317746605985</v>
      </c>
      <c r="F71" s="23">
        <f t="shared" si="5"/>
        <v>163237.1099999994</v>
      </c>
      <c r="G71" s="21" t="e">
        <f>#REF!</f>
        <v>#REF!</v>
      </c>
      <c r="H71" s="21" t="e">
        <f>#REF!</f>
        <v>#REF!</v>
      </c>
      <c r="I71" s="21" t="e">
        <f>#REF!</f>
        <v>#REF!</v>
      </c>
      <c r="J71" s="21" t="e">
        <f>D71-#REF!-#REF!</f>
        <v>#REF!</v>
      </c>
      <c r="K71" s="21" t="e">
        <f t="shared" si="6"/>
        <v>#REF!</v>
      </c>
      <c r="L71" s="22" t="str">
        <f t="shared" si="7"/>
        <v> </v>
      </c>
      <c r="R71" s="13"/>
      <c r="S71" s="13"/>
      <c r="T71" s="13"/>
      <c r="U71" s="13"/>
      <c r="V71" s="13"/>
      <c r="W71" s="13"/>
      <c r="X71" s="24"/>
      <c r="Y71" s="24"/>
      <c r="Z71" s="24"/>
      <c r="AC71" s="19"/>
      <c r="AD71" s="19"/>
      <c r="AG71" s="25"/>
      <c r="AH71" s="25"/>
      <c r="AI71" s="25"/>
      <c r="AK71" s="19"/>
      <c r="AL71" s="19"/>
      <c r="AM71" s="19"/>
    </row>
    <row r="72" spans="1:39" ht="15">
      <c r="A72" s="5" t="s">
        <v>63</v>
      </c>
      <c r="B72" s="20">
        <v>2241135.02</v>
      </c>
      <c r="C72" s="21">
        <v>2242651.16</v>
      </c>
      <c r="D72" s="20">
        <v>2088023.47</v>
      </c>
      <c r="E72" s="22">
        <f t="shared" si="4"/>
        <v>0.07405457468349251</v>
      </c>
      <c r="F72" s="23">
        <f t="shared" si="5"/>
        <v>154627.69000000018</v>
      </c>
      <c r="G72" s="21" t="e">
        <f>#REF!</f>
        <v>#REF!</v>
      </c>
      <c r="H72" s="21" t="e">
        <f>#REF!</f>
        <v>#REF!</v>
      </c>
      <c r="I72" s="21" t="e">
        <f>#REF!</f>
        <v>#REF!</v>
      </c>
      <c r="J72" s="21" t="e">
        <f>D72-#REF!-#REF!</f>
        <v>#REF!</v>
      </c>
      <c r="K72" s="21" t="e">
        <f t="shared" si="6"/>
        <v>#REF!</v>
      </c>
      <c r="L72" s="22" t="str">
        <f t="shared" si="7"/>
        <v> </v>
      </c>
      <c r="R72" s="13"/>
      <c r="S72" s="13"/>
      <c r="T72" s="13"/>
      <c r="U72" s="13"/>
      <c r="V72" s="13"/>
      <c r="W72" s="13"/>
      <c r="X72" s="24"/>
      <c r="Y72" s="24"/>
      <c r="Z72" s="24"/>
      <c r="AC72" s="19"/>
      <c r="AD72" s="19"/>
      <c r="AG72" s="25"/>
      <c r="AH72" s="25"/>
      <c r="AI72" s="25"/>
      <c r="AK72" s="19"/>
      <c r="AL72" s="19"/>
      <c r="AM72" s="19"/>
    </row>
    <row r="73" spans="1:39" ht="15">
      <c r="A73" s="5" t="s">
        <v>12</v>
      </c>
      <c r="B73" s="20">
        <v>1846324.79</v>
      </c>
      <c r="C73" s="21">
        <v>1846762.67</v>
      </c>
      <c r="D73" s="20">
        <v>1713174.77</v>
      </c>
      <c r="E73" s="22">
        <f t="shared" si="4"/>
        <v>0.07797680793536313</v>
      </c>
      <c r="F73" s="23">
        <f t="shared" si="5"/>
        <v>133587.8999999999</v>
      </c>
      <c r="G73" s="21" t="e">
        <f>#REF!</f>
        <v>#REF!</v>
      </c>
      <c r="H73" s="21" t="e">
        <f>#REF!</f>
        <v>#REF!</v>
      </c>
      <c r="I73" s="21" t="e">
        <f>#REF!</f>
        <v>#REF!</v>
      </c>
      <c r="J73" s="21" t="e">
        <f>D73-#REF!-#REF!</f>
        <v>#REF!</v>
      </c>
      <c r="K73" s="21" t="e">
        <f t="shared" si="6"/>
        <v>#REF!</v>
      </c>
      <c r="L73" s="22" t="str">
        <f t="shared" si="7"/>
        <v> </v>
      </c>
      <c r="R73" s="13"/>
      <c r="S73" s="13"/>
      <c r="T73" s="13"/>
      <c r="U73" s="13"/>
      <c r="V73" s="13"/>
      <c r="W73" s="13"/>
      <c r="X73" s="24"/>
      <c r="Y73" s="24"/>
      <c r="Z73" s="24"/>
      <c r="AC73" s="19"/>
      <c r="AD73" s="19"/>
      <c r="AG73" s="25"/>
      <c r="AH73" s="25"/>
      <c r="AI73" s="25"/>
      <c r="AK73" s="19"/>
      <c r="AL73" s="19"/>
      <c r="AM73" s="19"/>
    </row>
    <row r="74" spans="1:39" ht="15">
      <c r="A74" s="5" t="s">
        <v>64</v>
      </c>
      <c r="B74" s="20">
        <v>1315776.79</v>
      </c>
      <c r="C74" s="21">
        <v>1316872.66</v>
      </c>
      <c r="D74" s="20">
        <v>1214853.27</v>
      </c>
      <c r="E74" s="22">
        <f t="shared" si="4"/>
        <v>0.08397671761627633</v>
      </c>
      <c r="F74" s="23">
        <f t="shared" si="5"/>
        <v>102019.3899999999</v>
      </c>
      <c r="G74" s="21" t="e">
        <f>#REF!</f>
        <v>#REF!</v>
      </c>
      <c r="H74" s="21" t="e">
        <f>#REF!</f>
        <v>#REF!</v>
      </c>
      <c r="I74" s="21" t="e">
        <f>#REF!</f>
        <v>#REF!</v>
      </c>
      <c r="J74" s="21" t="e">
        <f>D74-#REF!-#REF!</f>
        <v>#REF!</v>
      </c>
      <c r="K74" s="21" t="e">
        <f t="shared" si="6"/>
        <v>#REF!</v>
      </c>
      <c r="L74" s="22" t="str">
        <f t="shared" si="7"/>
        <v> </v>
      </c>
      <c r="R74" s="13"/>
      <c r="S74" s="13"/>
      <c r="T74" s="13"/>
      <c r="U74" s="13"/>
      <c r="V74" s="13"/>
      <c r="W74" s="13"/>
      <c r="X74" s="24"/>
      <c r="Y74" s="24"/>
      <c r="Z74" s="24"/>
      <c r="AC74" s="19"/>
      <c r="AD74" s="19"/>
      <c r="AG74" s="25"/>
      <c r="AH74" s="25"/>
      <c r="AI74" s="25"/>
      <c r="AK74" s="19"/>
      <c r="AL74" s="19"/>
      <c r="AM74" s="19"/>
    </row>
    <row r="75" spans="1:39" ht="15">
      <c r="A75" s="5" t="s">
        <v>65</v>
      </c>
      <c r="B75" s="20">
        <v>12301481.8</v>
      </c>
      <c r="C75" s="21">
        <v>12297703.75</v>
      </c>
      <c r="D75" s="20">
        <v>11282456.530000001</v>
      </c>
      <c r="E75" s="22">
        <f t="shared" si="4"/>
        <v>0.08998458955285678</v>
      </c>
      <c r="F75" s="23">
        <f t="shared" si="5"/>
        <v>1015247.2199999988</v>
      </c>
      <c r="G75" s="21" t="e">
        <f>#REF!</f>
        <v>#REF!</v>
      </c>
      <c r="H75" s="21" t="e">
        <f>#REF!</f>
        <v>#REF!</v>
      </c>
      <c r="I75" s="21" t="e">
        <f>#REF!</f>
        <v>#REF!</v>
      </c>
      <c r="J75" s="21" t="e">
        <f>D75-#REF!-#REF!</f>
        <v>#REF!</v>
      </c>
      <c r="K75" s="21" t="e">
        <f t="shared" si="6"/>
        <v>#REF!</v>
      </c>
      <c r="L75" s="22" t="str">
        <f t="shared" si="7"/>
        <v> </v>
      </c>
      <c r="R75" s="13"/>
      <c r="S75" s="13"/>
      <c r="T75" s="13"/>
      <c r="U75" s="13"/>
      <c r="V75" s="13"/>
      <c r="W75" s="13"/>
      <c r="X75" s="24"/>
      <c r="Y75" s="24"/>
      <c r="Z75" s="24"/>
      <c r="AC75" s="19"/>
      <c r="AD75" s="19"/>
      <c r="AG75" s="25"/>
      <c r="AH75" s="25"/>
      <c r="AI75" s="25"/>
      <c r="AK75" s="19"/>
      <c r="AL75" s="19"/>
      <c r="AM75" s="19"/>
    </row>
    <row r="76" spans="1:39" ht="15">
      <c r="A76" s="5" t="s">
        <v>66</v>
      </c>
      <c r="B76" s="20">
        <v>50937860.15</v>
      </c>
      <c r="C76" s="21">
        <v>50911041.29</v>
      </c>
      <c r="D76" s="20">
        <v>48159041.7</v>
      </c>
      <c r="E76" s="22">
        <f t="shared" si="4"/>
        <v>0.05714398569521362</v>
      </c>
      <c r="F76" s="23">
        <f t="shared" si="5"/>
        <v>2751999.589999996</v>
      </c>
      <c r="G76" s="21" t="e">
        <f>#REF!</f>
        <v>#REF!</v>
      </c>
      <c r="H76" s="21" t="e">
        <f>#REF!</f>
        <v>#REF!</v>
      </c>
      <c r="I76" s="21" t="e">
        <f>#REF!</f>
        <v>#REF!</v>
      </c>
      <c r="J76" s="21" t="e">
        <f>D76-#REF!-#REF!</f>
        <v>#REF!</v>
      </c>
      <c r="K76" s="21" t="e">
        <f t="shared" si="6"/>
        <v>#REF!</v>
      </c>
      <c r="L76" s="22" t="str">
        <f t="shared" si="7"/>
        <v> </v>
      </c>
      <c r="R76" s="13"/>
      <c r="S76" s="13"/>
      <c r="T76" s="13"/>
      <c r="U76" s="13"/>
      <c r="V76" s="13"/>
      <c r="W76" s="13"/>
      <c r="X76" s="24"/>
      <c r="Y76" s="24"/>
      <c r="Z76" s="24"/>
      <c r="AC76" s="19"/>
      <c r="AD76" s="19"/>
      <c r="AG76" s="25"/>
      <c r="AH76" s="25"/>
      <c r="AI76" s="25"/>
      <c r="AK76" s="19"/>
      <c r="AL76" s="19"/>
      <c r="AM76" s="19"/>
    </row>
    <row r="77" spans="1:39" ht="15">
      <c r="A77" s="5" t="s">
        <v>67</v>
      </c>
      <c r="B77" s="20">
        <v>1487022.58</v>
      </c>
      <c r="C77" s="21">
        <v>1487038.6</v>
      </c>
      <c r="D77" s="20">
        <v>1378548.63</v>
      </c>
      <c r="E77" s="22">
        <f t="shared" si="4"/>
        <v>0.07869868906982282</v>
      </c>
      <c r="F77" s="23">
        <f t="shared" si="5"/>
        <v>108489.9700000002</v>
      </c>
      <c r="G77" s="21" t="e">
        <f>#REF!</f>
        <v>#REF!</v>
      </c>
      <c r="H77" s="21" t="e">
        <f>#REF!</f>
        <v>#REF!</v>
      </c>
      <c r="I77" s="21" t="e">
        <f>#REF!</f>
        <v>#REF!</v>
      </c>
      <c r="J77" s="21" t="e">
        <f>D77-#REF!-#REF!</f>
        <v>#REF!</v>
      </c>
      <c r="K77" s="21" t="e">
        <f t="shared" si="6"/>
        <v>#REF!</v>
      </c>
      <c r="L77" s="22" t="str">
        <f t="shared" si="7"/>
        <v> </v>
      </c>
      <c r="R77" s="13"/>
      <c r="S77" s="13"/>
      <c r="T77" s="13"/>
      <c r="U77" s="13"/>
      <c r="V77" s="13"/>
      <c r="W77" s="13"/>
      <c r="X77" s="24"/>
      <c r="Y77" s="24"/>
      <c r="Z77" s="24"/>
      <c r="AC77" s="19"/>
      <c r="AD77" s="19"/>
      <c r="AG77" s="25"/>
      <c r="AH77" s="25"/>
      <c r="AI77" s="25"/>
      <c r="AK77" s="19"/>
      <c r="AL77" s="19"/>
      <c r="AM77" s="19"/>
    </row>
    <row r="78" spans="1:39" ht="15">
      <c r="A78" s="5" t="s">
        <v>68</v>
      </c>
      <c r="B78" s="20">
        <v>1393000.31</v>
      </c>
      <c r="C78" s="21">
        <v>1393350.1300000001</v>
      </c>
      <c r="D78" s="20">
        <v>1282687.21</v>
      </c>
      <c r="E78" s="22">
        <f t="shared" si="4"/>
        <v>0.08627428350205515</v>
      </c>
      <c r="F78" s="23">
        <f t="shared" si="5"/>
        <v>110662.92000000016</v>
      </c>
      <c r="G78" s="21" t="e">
        <f>#REF!</f>
        <v>#REF!</v>
      </c>
      <c r="H78" s="21" t="e">
        <f>#REF!</f>
        <v>#REF!</v>
      </c>
      <c r="I78" s="21" t="e">
        <f>#REF!</f>
        <v>#REF!</v>
      </c>
      <c r="J78" s="21" t="e">
        <f>D78-#REF!-#REF!</f>
        <v>#REF!</v>
      </c>
      <c r="K78" s="21" t="e">
        <f t="shared" si="6"/>
        <v>#REF!</v>
      </c>
      <c r="L78" s="22" t="str">
        <f t="shared" si="7"/>
        <v> </v>
      </c>
      <c r="R78" s="13"/>
      <c r="S78" s="13"/>
      <c r="T78" s="13"/>
      <c r="U78" s="13"/>
      <c r="V78" s="13"/>
      <c r="W78" s="13"/>
      <c r="X78" s="24"/>
      <c r="Y78" s="24"/>
      <c r="Z78" s="24"/>
      <c r="AC78" s="19"/>
      <c r="AD78" s="19"/>
      <c r="AG78" s="25"/>
      <c r="AH78" s="25"/>
      <c r="AI78" s="25"/>
      <c r="AK78" s="19"/>
      <c r="AL78" s="19"/>
      <c r="AM78" s="19"/>
    </row>
    <row r="79" spans="1:39" ht="15">
      <c r="A79" s="5" t="s">
        <v>14</v>
      </c>
      <c r="B79" s="20">
        <v>1272096.5699999998</v>
      </c>
      <c r="C79" s="21">
        <v>1272540.18</v>
      </c>
      <c r="D79" s="20">
        <v>1216472.44</v>
      </c>
      <c r="E79" s="22">
        <f t="shared" si="4"/>
        <v>0.04609043177336594</v>
      </c>
      <c r="F79" s="23">
        <f t="shared" si="5"/>
        <v>56067.73999999999</v>
      </c>
      <c r="G79" s="21" t="e">
        <f>#REF!</f>
        <v>#REF!</v>
      </c>
      <c r="H79" s="21" t="e">
        <f>#REF!</f>
        <v>#REF!</v>
      </c>
      <c r="I79" s="21" t="e">
        <f>#REF!</f>
        <v>#REF!</v>
      </c>
      <c r="J79" s="21" t="e">
        <f>D79-#REF!-#REF!</f>
        <v>#REF!</v>
      </c>
      <c r="K79" s="21" t="e">
        <f t="shared" si="6"/>
        <v>#REF!</v>
      </c>
      <c r="L79" s="22" t="str">
        <f t="shared" si="7"/>
        <v> </v>
      </c>
      <c r="R79" s="13"/>
      <c r="S79" s="13"/>
      <c r="T79" s="13"/>
      <c r="U79" s="13"/>
      <c r="V79" s="13"/>
      <c r="W79" s="13"/>
      <c r="X79" s="24"/>
      <c r="Y79" s="24"/>
      <c r="Z79" s="24"/>
      <c r="AC79" s="19"/>
      <c r="AD79" s="19"/>
      <c r="AG79" s="25"/>
      <c r="AH79" s="25"/>
      <c r="AI79" s="25"/>
      <c r="AK79" s="19"/>
      <c r="AL79" s="19"/>
      <c r="AM79" s="19"/>
    </row>
    <row r="80" spans="1:39" ht="15">
      <c r="A80" s="5" t="s">
        <v>69</v>
      </c>
      <c r="B80" s="20">
        <v>2398846.68</v>
      </c>
      <c r="C80" s="21">
        <v>2401900.5300000003</v>
      </c>
      <c r="D80" s="20">
        <v>2246792.3500000006</v>
      </c>
      <c r="E80" s="22">
        <f t="shared" si="4"/>
        <v>0.06903538727110214</v>
      </c>
      <c r="F80" s="23">
        <f t="shared" si="5"/>
        <v>155108.1799999997</v>
      </c>
      <c r="G80" s="21" t="e">
        <f>#REF!</f>
        <v>#REF!</v>
      </c>
      <c r="H80" s="21" t="e">
        <f>#REF!</f>
        <v>#REF!</v>
      </c>
      <c r="I80" s="21" t="e">
        <f>#REF!</f>
        <v>#REF!</v>
      </c>
      <c r="J80" s="21" t="e">
        <f>D80-#REF!-#REF!</f>
        <v>#REF!</v>
      </c>
      <c r="K80" s="21" t="e">
        <f t="shared" si="6"/>
        <v>#REF!</v>
      </c>
      <c r="L80" s="22" t="str">
        <f t="shared" si="7"/>
        <v> </v>
      </c>
      <c r="R80" s="13"/>
      <c r="S80" s="13"/>
      <c r="T80" s="13"/>
      <c r="U80" s="13"/>
      <c r="V80" s="13"/>
      <c r="W80" s="13"/>
      <c r="X80" s="24"/>
      <c r="Y80" s="24"/>
      <c r="Z80" s="24"/>
      <c r="AC80" s="19"/>
      <c r="AD80" s="19"/>
      <c r="AG80" s="25"/>
      <c r="AH80" s="25"/>
      <c r="AI80" s="25"/>
      <c r="AK80" s="19"/>
      <c r="AL80" s="19"/>
      <c r="AM80" s="19"/>
    </row>
    <row r="81" spans="1:39" ht="15">
      <c r="A81" s="5" t="s">
        <v>70</v>
      </c>
      <c r="B81" s="20">
        <v>1769066.12</v>
      </c>
      <c r="C81" s="21">
        <v>1770026.31</v>
      </c>
      <c r="D81" s="20">
        <v>1721750.9300000002</v>
      </c>
      <c r="E81" s="22">
        <f t="shared" si="4"/>
        <v>0.028038538652045267</v>
      </c>
      <c r="F81" s="23">
        <f t="shared" si="5"/>
        <v>48275.37999999989</v>
      </c>
      <c r="G81" s="21" t="e">
        <f>#REF!</f>
        <v>#REF!</v>
      </c>
      <c r="H81" s="21" t="e">
        <f>#REF!</f>
        <v>#REF!</v>
      </c>
      <c r="I81" s="21" t="e">
        <f>#REF!</f>
        <v>#REF!</v>
      </c>
      <c r="J81" s="21" t="e">
        <f>D81-#REF!-#REF!</f>
        <v>#REF!</v>
      </c>
      <c r="K81" s="21" t="e">
        <f t="shared" si="6"/>
        <v>#REF!</v>
      </c>
      <c r="L81" s="22" t="str">
        <f t="shared" si="7"/>
        <v> </v>
      </c>
      <c r="R81" s="13"/>
      <c r="S81" s="13"/>
      <c r="T81" s="13"/>
      <c r="U81" s="13"/>
      <c r="V81" s="13"/>
      <c r="W81" s="13"/>
      <c r="X81" s="24"/>
      <c r="Y81" s="24"/>
      <c r="Z81" s="24"/>
      <c r="AC81" s="19"/>
      <c r="AD81" s="19"/>
      <c r="AG81" s="25"/>
      <c r="AH81" s="25"/>
      <c r="AI81" s="25"/>
      <c r="AK81" s="19"/>
      <c r="AL81" s="19"/>
      <c r="AM81" s="19"/>
    </row>
    <row r="82" spans="1:39" ht="15">
      <c r="A82" s="5" t="s">
        <v>71</v>
      </c>
      <c r="B82" s="20">
        <v>131188.29</v>
      </c>
      <c r="C82" s="21">
        <v>131246.54</v>
      </c>
      <c r="D82" s="20">
        <v>115662.99000000002</v>
      </c>
      <c r="E82" s="22">
        <f t="shared" si="4"/>
        <v>0.13473238068633697</v>
      </c>
      <c r="F82" s="23">
        <f t="shared" si="5"/>
        <v>15583.549999999988</v>
      </c>
      <c r="G82" s="21" t="e">
        <f>#REF!</f>
        <v>#REF!</v>
      </c>
      <c r="H82" s="21" t="e">
        <f>#REF!</f>
        <v>#REF!</v>
      </c>
      <c r="I82" s="21" t="e">
        <f>#REF!</f>
        <v>#REF!</v>
      </c>
      <c r="J82" s="21" t="e">
        <f>D82-#REF!-#REF!</f>
        <v>#REF!</v>
      </c>
      <c r="K82" s="21" t="e">
        <f t="shared" si="6"/>
        <v>#REF!</v>
      </c>
      <c r="L82" s="22" t="str">
        <f t="shared" si="7"/>
        <v> </v>
      </c>
      <c r="R82" s="13"/>
      <c r="S82" s="13"/>
      <c r="T82" s="13"/>
      <c r="U82" s="13"/>
      <c r="V82" s="13"/>
      <c r="W82" s="13"/>
      <c r="X82" s="24"/>
      <c r="Y82" s="24"/>
      <c r="Z82" s="24"/>
      <c r="AC82" s="19"/>
      <c r="AD82" s="19"/>
      <c r="AG82" s="25"/>
      <c r="AH82" s="25"/>
      <c r="AI82" s="25"/>
      <c r="AK82" s="19"/>
      <c r="AL82" s="19"/>
      <c r="AM82" s="19"/>
    </row>
    <row r="83" spans="1:39" ht="15">
      <c r="A83" s="5" t="s">
        <v>72</v>
      </c>
      <c r="B83" s="20">
        <v>1945535.3800000001</v>
      </c>
      <c r="C83" s="21">
        <v>1946455.76</v>
      </c>
      <c r="D83" s="20">
        <v>1822829.3900000001</v>
      </c>
      <c r="E83" s="22">
        <f t="shared" si="4"/>
        <v>0.0678211415057335</v>
      </c>
      <c r="F83" s="23">
        <f t="shared" si="5"/>
        <v>123626.36999999988</v>
      </c>
      <c r="G83" s="21" t="e">
        <f>#REF!</f>
        <v>#REF!</v>
      </c>
      <c r="H83" s="21" t="e">
        <f>#REF!</f>
        <v>#REF!</v>
      </c>
      <c r="I83" s="21" t="e">
        <f>#REF!</f>
        <v>#REF!</v>
      </c>
      <c r="J83" s="21" t="e">
        <f>D83-#REF!-#REF!</f>
        <v>#REF!</v>
      </c>
      <c r="K83" s="21" t="e">
        <f t="shared" si="6"/>
        <v>#REF!</v>
      </c>
      <c r="L83" s="22" t="str">
        <f t="shared" si="7"/>
        <v> </v>
      </c>
      <c r="R83" s="13"/>
      <c r="S83" s="13"/>
      <c r="T83" s="13"/>
      <c r="U83" s="13"/>
      <c r="V83" s="13"/>
      <c r="W83" s="13"/>
      <c r="X83" s="24"/>
      <c r="Y83" s="24"/>
      <c r="Z83" s="24"/>
      <c r="AC83" s="19"/>
      <c r="AD83" s="19"/>
      <c r="AG83" s="25"/>
      <c r="AH83" s="25"/>
      <c r="AI83" s="25"/>
      <c r="AK83" s="19"/>
      <c r="AL83" s="19"/>
      <c r="AM83" s="19"/>
    </row>
    <row r="84" spans="1:39" ht="15">
      <c r="A84" s="5" t="s">
        <v>73</v>
      </c>
      <c r="B84" s="20">
        <v>4961284.5600000005</v>
      </c>
      <c r="C84" s="21">
        <v>4961544.51</v>
      </c>
      <c r="D84" s="20">
        <v>4595900.529999999</v>
      </c>
      <c r="E84" s="22">
        <f t="shared" si="4"/>
        <v>0.079558723608842</v>
      </c>
      <c r="F84" s="23">
        <f t="shared" si="5"/>
        <v>365643.98000000045</v>
      </c>
      <c r="G84" s="21" t="e">
        <f>#REF!</f>
        <v>#REF!</v>
      </c>
      <c r="H84" s="21" t="e">
        <f>#REF!</f>
        <v>#REF!</v>
      </c>
      <c r="I84" s="21" t="e">
        <f>#REF!</f>
        <v>#REF!</v>
      </c>
      <c r="J84" s="21" t="e">
        <f>D84-#REF!-#REF!</f>
        <v>#REF!</v>
      </c>
      <c r="K84" s="21" t="e">
        <f t="shared" si="6"/>
        <v>#REF!</v>
      </c>
      <c r="L84" s="22" t="str">
        <f t="shared" si="7"/>
        <v> </v>
      </c>
      <c r="R84" s="13"/>
      <c r="S84" s="13"/>
      <c r="T84" s="13"/>
      <c r="U84" s="13"/>
      <c r="V84" s="13"/>
      <c r="W84" s="13"/>
      <c r="X84" s="24"/>
      <c r="Y84" s="24"/>
      <c r="Z84" s="24"/>
      <c r="AC84" s="19"/>
      <c r="AD84" s="19"/>
      <c r="AG84" s="25"/>
      <c r="AH84" s="25"/>
      <c r="AI84" s="25"/>
      <c r="AK84" s="19"/>
      <c r="AL84" s="19"/>
      <c r="AM84" s="19"/>
    </row>
    <row r="85" spans="1:39" ht="15">
      <c r="A85" s="5" t="s">
        <v>74</v>
      </c>
      <c r="B85" s="20">
        <v>660049.27</v>
      </c>
      <c r="C85" s="21">
        <v>660608.86</v>
      </c>
      <c r="D85" s="20">
        <v>677049.1699999999</v>
      </c>
      <c r="E85" s="22">
        <f t="shared" si="4"/>
        <v>-0.02428229843336185</v>
      </c>
      <c r="F85" s="23">
        <f t="shared" si="5"/>
        <v>-16440.30999999994</v>
      </c>
      <c r="G85" s="21" t="e">
        <f>#REF!</f>
        <v>#REF!</v>
      </c>
      <c r="H85" s="21" t="e">
        <f>#REF!</f>
        <v>#REF!</v>
      </c>
      <c r="I85" s="21" t="e">
        <f>#REF!</f>
        <v>#REF!</v>
      </c>
      <c r="J85" s="21" t="e">
        <f>D85-#REF!-#REF!</f>
        <v>#REF!</v>
      </c>
      <c r="K85" s="21" t="e">
        <f t="shared" si="6"/>
        <v>#REF!</v>
      </c>
      <c r="L85" s="22" t="str">
        <f t="shared" si="7"/>
        <v> </v>
      </c>
      <c r="R85" s="13"/>
      <c r="S85" s="13"/>
      <c r="T85" s="13"/>
      <c r="U85" s="13"/>
      <c r="V85" s="13"/>
      <c r="W85" s="13"/>
      <c r="X85" s="24"/>
      <c r="Y85" s="24"/>
      <c r="Z85" s="24"/>
      <c r="AC85" s="19"/>
      <c r="AD85" s="19"/>
      <c r="AG85" s="25"/>
      <c r="AH85" s="25"/>
      <c r="AI85" s="25"/>
      <c r="AK85" s="19"/>
      <c r="AL85" s="19"/>
      <c r="AM85" s="19"/>
    </row>
    <row r="86" spans="1:39" ht="15">
      <c r="A86" s="5" t="s">
        <v>75</v>
      </c>
      <c r="B86" s="20">
        <v>1931827.5999999999</v>
      </c>
      <c r="C86" s="21">
        <v>1933486.2699999998</v>
      </c>
      <c r="D86" s="20">
        <v>1817177.95</v>
      </c>
      <c r="E86" s="22">
        <f t="shared" si="4"/>
        <v>0.0640049148736368</v>
      </c>
      <c r="F86" s="23">
        <f t="shared" si="5"/>
        <v>116308.31999999983</v>
      </c>
      <c r="G86" s="21" t="e">
        <f>#REF!</f>
        <v>#REF!</v>
      </c>
      <c r="H86" s="21" t="e">
        <f>#REF!</f>
        <v>#REF!</v>
      </c>
      <c r="I86" s="21" t="e">
        <f>#REF!</f>
        <v>#REF!</v>
      </c>
      <c r="J86" s="21" t="e">
        <f>D86-#REF!-#REF!</f>
        <v>#REF!</v>
      </c>
      <c r="K86" s="21" t="e">
        <f t="shared" si="6"/>
        <v>#REF!</v>
      </c>
      <c r="L86" s="22" t="str">
        <f t="shared" si="7"/>
        <v> </v>
      </c>
      <c r="R86" s="13"/>
      <c r="S86" s="13"/>
      <c r="T86" s="13"/>
      <c r="U86" s="13"/>
      <c r="V86" s="13"/>
      <c r="W86" s="13"/>
      <c r="X86" s="24"/>
      <c r="Y86" s="24"/>
      <c r="Z86" s="24"/>
      <c r="AC86" s="19"/>
      <c r="AD86" s="19"/>
      <c r="AG86" s="25"/>
      <c r="AH86" s="25"/>
      <c r="AI86" s="25"/>
      <c r="AK86" s="19"/>
      <c r="AL86" s="19"/>
      <c r="AM86" s="19"/>
    </row>
    <row r="87" spans="1:39" ht="15">
      <c r="A87" s="5" t="s">
        <v>76</v>
      </c>
      <c r="B87" s="20">
        <v>1655706.32</v>
      </c>
      <c r="C87" s="21">
        <v>1655837.57</v>
      </c>
      <c r="D87" s="20">
        <v>1539871.6999999997</v>
      </c>
      <c r="E87" s="22">
        <f t="shared" si="4"/>
        <v>0.07530878708921034</v>
      </c>
      <c r="F87" s="23">
        <f t="shared" si="5"/>
        <v>115965.87000000034</v>
      </c>
      <c r="G87" s="21" t="e">
        <f>#REF!</f>
        <v>#REF!</v>
      </c>
      <c r="H87" s="21" t="e">
        <f>#REF!</f>
        <v>#REF!</v>
      </c>
      <c r="I87" s="21" t="e">
        <f>#REF!</f>
        <v>#REF!</v>
      </c>
      <c r="J87" s="21" t="e">
        <f>D87-#REF!-#REF!</f>
        <v>#REF!</v>
      </c>
      <c r="K87" s="21" t="e">
        <f t="shared" si="6"/>
        <v>#REF!</v>
      </c>
      <c r="L87" s="22" t="str">
        <f t="shared" si="7"/>
        <v> </v>
      </c>
      <c r="R87" s="13"/>
      <c r="S87" s="13"/>
      <c r="T87" s="13"/>
      <c r="U87" s="13"/>
      <c r="V87" s="13"/>
      <c r="W87" s="13"/>
      <c r="X87" s="24"/>
      <c r="Y87" s="24"/>
      <c r="Z87" s="24"/>
      <c r="AC87" s="19"/>
      <c r="AD87" s="19"/>
      <c r="AG87" s="25"/>
      <c r="AH87" s="25"/>
      <c r="AI87" s="25"/>
      <c r="AK87" s="19"/>
      <c r="AL87" s="19"/>
      <c r="AM87" s="19"/>
    </row>
    <row r="88" spans="1:39" ht="15">
      <c r="A88" s="5" t="s">
        <v>77</v>
      </c>
      <c r="B88" s="20">
        <v>32161418.97</v>
      </c>
      <c r="C88" s="21">
        <v>32150290.88</v>
      </c>
      <c r="D88" s="20">
        <v>30481327.42</v>
      </c>
      <c r="E88" s="22">
        <f t="shared" si="4"/>
        <v>0.054753634479347654</v>
      </c>
      <c r="F88" s="23">
        <f t="shared" si="5"/>
        <v>1668963.4599999972</v>
      </c>
      <c r="G88" s="21" t="e">
        <f>#REF!</f>
        <v>#REF!</v>
      </c>
      <c r="H88" s="21" t="e">
        <f>#REF!</f>
        <v>#REF!</v>
      </c>
      <c r="I88" s="21" t="e">
        <f>#REF!</f>
        <v>#REF!</v>
      </c>
      <c r="J88" s="21" t="e">
        <f>D88-#REF!-#REF!</f>
        <v>#REF!</v>
      </c>
      <c r="K88" s="21" t="e">
        <f t="shared" si="6"/>
        <v>#REF!</v>
      </c>
      <c r="L88" s="22" t="str">
        <f t="shared" si="7"/>
        <v> </v>
      </c>
      <c r="R88" s="13"/>
      <c r="S88" s="13"/>
      <c r="T88" s="13"/>
      <c r="U88" s="13"/>
      <c r="V88" s="13"/>
      <c r="W88" s="13"/>
      <c r="X88" s="24"/>
      <c r="Y88" s="24"/>
      <c r="Z88" s="24"/>
      <c r="AC88" s="19"/>
      <c r="AD88" s="19"/>
      <c r="AG88" s="25"/>
      <c r="AH88" s="25"/>
      <c r="AI88" s="25"/>
      <c r="AK88" s="19"/>
      <c r="AL88" s="19"/>
      <c r="AM88" s="19"/>
    </row>
    <row r="89" spans="1:39" ht="15">
      <c r="A89" s="5" t="s">
        <v>78</v>
      </c>
      <c r="B89" s="20">
        <v>1880890.21</v>
      </c>
      <c r="C89" s="21">
        <v>1883475.06</v>
      </c>
      <c r="D89" s="20">
        <v>1742093.8200000003</v>
      </c>
      <c r="E89" s="22">
        <f t="shared" si="4"/>
        <v>0.08115592764114148</v>
      </c>
      <c r="F89" s="23">
        <f t="shared" si="5"/>
        <v>141381.23999999976</v>
      </c>
      <c r="G89" s="21" t="e">
        <f>#REF!</f>
        <v>#REF!</v>
      </c>
      <c r="H89" s="21" t="e">
        <f>#REF!</f>
        <v>#REF!</v>
      </c>
      <c r="I89" s="21" t="e">
        <f>#REF!</f>
        <v>#REF!</v>
      </c>
      <c r="J89" s="21" t="e">
        <f>D89-#REF!-#REF!</f>
        <v>#REF!</v>
      </c>
      <c r="K89" s="21" t="e">
        <f t="shared" si="6"/>
        <v>#REF!</v>
      </c>
      <c r="L89" s="22" t="str">
        <f t="shared" si="7"/>
        <v> </v>
      </c>
      <c r="R89" s="13"/>
      <c r="S89" s="13"/>
      <c r="T89" s="13"/>
      <c r="U89" s="13"/>
      <c r="V89" s="13"/>
      <c r="W89" s="13"/>
      <c r="X89" s="24"/>
      <c r="Y89" s="24"/>
      <c r="Z89" s="24"/>
      <c r="AC89" s="19"/>
      <c r="AD89" s="19"/>
      <c r="AG89" s="25"/>
      <c r="AH89" s="25"/>
      <c r="AI89" s="25"/>
      <c r="AK89" s="19"/>
      <c r="AL89" s="19"/>
      <c r="AM89" s="19"/>
    </row>
    <row r="90" spans="1:39" ht="15">
      <c r="A90" s="5" t="s">
        <v>79</v>
      </c>
      <c r="B90" s="20">
        <v>78606512.86999999</v>
      </c>
      <c r="C90" s="21">
        <v>78558462.11</v>
      </c>
      <c r="D90" s="20">
        <v>76446591.32000001</v>
      </c>
      <c r="E90" s="22">
        <f t="shared" si="4"/>
        <v>0.027625440893235518</v>
      </c>
      <c r="F90" s="23">
        <f t="shared" si="5"/>
        <v>2111870.7899999917</v>
      </c>
      <c r="G90" s="21" t="e">
        <f>#REF!</f>
        <v>#REF!</v>
      </c>
      <c r="H90" s="21" t="e">
        <f>#REF!</f>
        <v>#REF!</v>
      </c>
      <c r="I90" s="21" t="e">
        <f>#REF!</f>
        <v>#REF!</v>
      </c>
      <c r="J90" s="21" t="e">
        <f>D90-#REF!-#REF!</f>
        <v>#REF!</v>
      </c>
      <c r="K90" s="21" t="e">
        <f t="shared" si="6"/>
        <v>#REF!</v>
      </c>
      <c r="L90" s="22" t="str">
        <f t="shared" si="7"/>
        <v> </v>
      </c>
      <c r="R90" s="13"/>
      <c r="S90" s="13"/>
      <c r="T90" s="13"/>
      <c r="U90" s="13"/>
      <c r="V90" s="13"/>
      <c r="W90" s="13"/>
      <c r="X90" s="24"/>
      <c r="Y90" s="24"/>
      <c r="Z90" s="24"/>
      <c r="AC90" s="19"/>
      <c r="AD90" s="19"/>
      <c r="AG90" s="25"/>
      <c r="AH90" s="25"/>
      <c r="AI90" s="25"/>
      <c r="AK90" s="19"/>
      <c r="AL90" s="19"/>
      <c r="AM90" s="19"/>
    </row>
    <row r="91" spans="1:39" ht="15">
      <c r="A91" s="5" t="s">
        <v>80</v>
      </c>
      <c r="B91" s="20">
        <v>7865935.76</v>
      </c>
      <c r="C91" s="21">
        <v>7862336.609999999</v>
      </c>
      <c r="D91" s="20">
        <v>7242081.250000002</v>
      </c>
      <c r="E91" s="22">
        <f t="shared" si="4"/>
        <v>0.085646009563894</v>
      </c>
      <c r="F91" s="23">
        <f t="shared" si="5"/>
        <v>620255.3599999975</v>
      </c>
      <c r="G91" s="21" t="e">
        <f>#REF!</f>
        <v>#REF!</v>
      </c>
      <c r="H91" s="21" t="e">
        <f>#REF!</f>
        <v>#REF!</v>
      </c>
      <c r="I91" s="21" t="e">
        <f>#REF!</f>
        <v>#REF!</v>
      </c>
      <c r="J91" s="21" t="e">
        <f>D91-#REF!-#REF!</f>
        <v>#REF!</v>
      </c>
      <c r="K91" s="21" t="e">
        <f t="shared" si="6"/>
        <v>#REF!</v>
      </c>
      <c r="L91" s="22" t="str">
        <f t="shared" si="7"/>
        <v> </v>
      </c>
      <c r="R91" s="13"/>
      <c r="S91" s="13"/>
      <c r="T91" s="13"/>
      <c r="U91" s="13"/>
      <c r="V91" s="13"/>
      <c r="W91" s="13"/>
      <c r="X91" s="24"/>
      <c r="Y91" s="24"/>
      <c r="Z91" s="24"/>
      <c r="AC91" s="19"/>
      <c r="AD91" s="19"/>
      <c r="AG91" s="25"/>
      <c r="AH91" s="25"/>
      <c r="AI91" s="25"/>
      <c r="AK91" s="19"/>
      <c r="AL91" s="19"/>
      <c r="AM91" s="19"/>
    </row>
    <row r="92" spans="1:39" ht="15">
      <c r="A92" s="5" t="s">
        <v>37</v>
      </c>
      <c r="B92" s="20">
        <v>9222889.379999999</v>
      </c>
      <c r="C92" s="21">
        <v>9222929</v>
      </c>
      <c r="D92" s="20">
        <v>8549838.600000001</v>
      </c>
      <c r="E92" s="22">
        <f t="shared" si="4"/>
        <v>0.07872550950844831</v>
      </c>
      <c r="F92" s="23">
        <f t="shared" si="5"/>
        <v>673090.3999999985</v>
      </c>
      <c r="G92" s="21" t="e">
        <f>#REF!</f>
        <v>#REF!</v>
      </c>
      <c r="H92" s="21" t="e">
        <f>#REF!</f>
        <v>#REF!</v>
      </c>
      <c r="I92" s="21" t="e">
        <f>#REF!</f>
        <v>#REF!</v>
      </c>
      <c r="J92" s="21" t="e">
        <f>D92-#REF!-#REF!</f>
        <v>#REF!</v>
      </c>
      <c r="K92" s="21" t="e">
        <f t="shared" si="6"/>
        <v>#REF!</v>
      </c>
      <c r="L92" s="22" t="str">
        <f t="shared" si="7"/>
        <v> </v>
      </c>
      <c r="R92" s="13"/>
      <c r="S92" s="13"/>
      <c r="T92" s="13"/>
      <c r="U92" s="13"/>
      <c r="V92" s="13"/>
      <c r="W92" s="13"/>
      <c r="X92" s="24"/>
      <c r="Y92" s="24"/>
      <c r="Z92" s="24"/>
      <c r="AC92" s="19"/>
      <c r="AD92" s="19"/>
      <c r="AG92" s="25"/>
      <c r="AH92" s="25"/>
      <c r="AI92" s="25"/>
      <c r="AK92" s="19"/>
      <c r="AL92" s="19"/>
      <c r="AM92" s="19"/>
    </row>
    <row r="93" spans="1:39" ht="15">
      <c r="A93" s="5" t="s">
        <v>81</v>
      </c>
      <c r="B93" s="20">
        <v>22999677.310000002</v>
      </c>
      <c r="C93" s="21">
        <v>22995907.240000002</v>
      </c>
      <c r="D93" s="20">
        <v>22064590.449999996</v>
      </c>
      <c r="E93" s="22">
        <f t="shared" si="4"/>
        <v>0.04220865971251267</v>
      </c>
      <c r="F93" s="23">
        <f t="shared" si="5"/>
        <v>931316.7900000066</v>
      </c>
      <c r="G93" s="21" t="e">
        <f>#REF!</f>
        <v>#REF!</v>
      </c>
      <c r="H93" s="21" t="e">
        <f>#REF!</f>
        <v>#REF!</v>
      </c>
      <c r="I93" s="21" t="e">
        <f>#REF!</f>
        <v>#REF!</v>
      </c>
      <c r="J93" s="21" t="e">
        <f>D93-#REF!-#REF!</f>
        <v>#REF!</v>
      </c>
      <c r="K93" s="21" t="e">
        <f t="shared" si="6"/>
        <v>#REF!</v>
      </c>
      <c r="L93" s="22" t="str">
        <f t="shared" si="7"/>
        <v> </v>
      </c>
      <c r="R93" s="13"/>
      <c r="S93" s="13"/>
      <c r="T93" s="13"/>
      <c r="U93" s="13"/>
      <c r="V93" s="13"/>
      <c r="W93" s="13"/>
      <c r="X93" s="24"/>
      <c r="Y93" s="24"/>
      <c r="Z93" s="24"/>
      <c r="AC93" s="19"/>
      <c r="AD93" s="19"/>
      <c r="AG93" s="25"/>
      <c r="AH93" s="25"/>
      <c r="AI93" s="25"/>
      <c r="AK93" s="19"/>
      <c r="AL93" s="19"/>
      <c r="AM93" s="19"/>
    </row>
    <row r="94" spans="1:39" ht="15">
      <c r="A94" s="5" t="s">
        <v>82</v>
      </c>
      <c r="B94" s="20">
        <v>5237721.01</v>
      </c>
      <c r="C94" s="21">
        <v>5237554.56</v>
      </c>
      <c r="D94" s="20">
        <v>5032599.05</v>
      </c>
      <c r="E94" s="22">
        <f t="shared" si="4"/>
        <v>0.040725578963021064</v>
      </c>
      <c r="F94" s="23">
        <f t="shared" si="5"/>
        <v>204955.50999999978</v>
      </c>
      <c r="G94" s="21" t="e">
        <f>#REF!</f>
        <v>#REF!</v>
      </c>
      <c r="H94" s="21" t="e">
        <f>#REF!</f>
        <v>#REF!</v>
      </c>
      <c r="I94" s="21" t="e">
        <f>#REF!</f>
        <v>#REF!</v>
      </c>
      <c r="J94" s="21" t="e">
        <f>D94-#REF!-#REF!</f>
        <v>#REF!</v>
      </c>
      <c r="K94" s="21" t="e">
        <f t="shared" si="6"/>
        <v>#REF!</v>
      </c>
      <c r="L94" s="22" t="str">
        <f t="shared" si="7"/>
        <v> </v>
      </c>
      <c r="R94" s="13"/>
      <c r="S94" s="13"/>
      <c r="T94" s="13"/>
      <c r="U94" s="13"/>
      <c r="V94" s="13"/>
      <c r="W94" s="13"/>
      <c r="X94" s="24"/>
      <c r="Y94" s="24"/>
      <c r="Z94" s="24"/>
      <c r="AC94" s="19"/>
      <c r="AD94" s="19"/>
      <c r="AG94" s="25"/>
      <c r="AH94" s="25"/>
      <c r="AI94" s="25"/>
      <c r="AK94" s="19"/>
      <c r="AL94" s="19"/>
      <c r="AM94" s="19"/>
    </row>
    <row r="95" spans="1:39" ht="15">
      <c r="A95" s="5" t="s">
        <v>83</v>
      </c>
      <c r="B95" s="20">
        <v>17378867.52</v>
      </c>
      <c r="C95" s="21">
        <v>17374770.64</v>
      </c>
      <c r="D95" s="20">
        <v>15988403.84</v>
      </c>
      <c r="E95" s="22">
        <f t="shared" si="4"/>
        <v>0.08671076949730092</v>
      </c>
      <c r="F95" s="23">
        <f t="shared" si="5"/>
        <v>1386366.8000000007</v>
      </c>
      <c r="G95" s="21" t="e">
        <f>#REF!</f>
        <v>#REF!</v>
      </c>
      <c r="H95" s="21" t="e">
        <f>#REF!</f>
        <v>#REF!</v>
      </c>
      <c r="I95" s="21" t="e">
        <f>#REF!</f>
        <v>#REF!</v>
      </c>
      <c r="J95" s="21" t="e">
        <f>D95-#REF!-#REF!</f>
        <v>#REF!</v>
      </c>
      <c r="K95" s="21" t="e">
        <f t="shared" si="6"/>
        <v>#REF!</v>
      </c>
      <c r="L95" s="22" t="str">
        <f t="shared" si="7"/>
        <v> </v>
      </c>
      <c r="R95" s="13"/>
      <c r="S95" s="13"/>
      <c r="T95" s="13"/>
      <c r="U95" s="13"/>
      <c r="V95" s="13"/>
      <c r="W95" s="13"/>
      <c r="X95" s="24"/>
      <c r="Y95" s="24"/>
      <c r="Z95" s="24"/>
      <c r="AC95" s="19"/>
      <c r="AD95" s="19"/>
      <c r="AG95" s="25"/>
      <c r="AH95" s="25"/>
      <c r="AI95" s="25"/>
      <c r="AK95" s="19"/>
      <c r="AL95" s="19"/>
      <c r="AM95" s="19"/>
    </row>
    <row r="96" spans="1:39" ht="15">
      <c r="A96" s="5" t="s">
        <v>84</v>
      </c>
      <c r="B96" s="20">
        <v>1006594.3</v>
      </c>
      <c r="C96" s="21">
        <v>1006318.1100000001</v>
      </c>
      <c r="D96" s="20">
        <v>1025073.21</v>
      </c>
      <c r="E96" s="22">
        <f t="shared" si="4"/>
        <v>-0.018296351730819168</v>
      </c>
      <c r="F96" s="23">
        <f t="shared" si="5"/>
        <v>-18755.09999999986</v>
      </c>
      <c r="G96" s="21" t="e">
        <f>#REF!</f>
        <v>#REF!</v>
      </c>
      <c r="H96" s="21" t="e">
        <f>#REF!</f>
        <v>#REF!</v>
      </c>
      <c r="I96" s="21" t="e">
        <f>#REF!</f>
        <v>#REF!</v>
      </c>
      <c r="J96" s="21" t="e">
        <f>D96-#REF!-#REF!</f>
        <v>#REF!</v>
      </c>
      <c r="K96" s="21" t="e">
        <f t="shared" si="6"/>
        <v>#REF!</v>
      </c>
      <c r="L96" s="22" t="str">
        <f t="shared" si="7"/>
        <v> </v>
      </c>
      <c r="R96" s="13"/>
      <c r="S96" s="13"/>
      <c r="T96" s="13"/>
      <c r="U96" s="13"/>
      <c r="V96" s="13"/>
      <c r="W96" s="13"/>
      <c r="X96" s="24"/>
      <c r="Y96" s="24"/>
      <c r="Z96" s="24"/>
      <c r="AC96" s="19"/>
      <c r="AD96" s="19"/>
      <c r="AG96" s="25"/>
      <c r="AH96" s="25"/>
      <c r="AI96" s="25"/>
      <c r="AK96" s="19"/>
      <c r="AL96" s="19"/>
      <c r="AM96" s="19"/>
    </row>
    <row r="97" spans="1:39" ht="15">
      <c r="A97" s="5" t="s">
        <v>39</v>
      </c>
      <c r="B97" s="20">
        <v>2825205.96</v>
      </c>
      <c r="C97" s="21">
        <v>2827716.25</v>
      </c>
      <c r="D97" s="20">
        <v>2692225.5</v>
      </c>
      <c r="E97" s="22">
        <f t="shared" si="4"/>
        <v>0.05032667211569016</v>
      </c>
      <c r="F97" s="23">
        <f t="shared" si="5"/>
        <v>135490.75</v>
      </c>
      <c r="G97" s="21" t="e">
        <f>#REF!</f>
        <v>#REF!</v>
      </c>
      <c r="H97" s="21" t="e">
        <f>#REF!</f>
        <v>#REF!</v>
      </c>
      <c r="I97" s="21" t="e">
        <f>#REF!</f>
        <v>#REF!</v>
      </c>
      <c r="J97" s="21" t="e">
        <f>D97-#REF!-#REF!</f>
        <v>#REF!</v>
      </c>
      <c r="K97" s="21" t="e">
        <f t="shared" si="6"/>
        <v>#REF!</v>
      </c>
      <c r="L97" s="22" t="str">
        <f t="shared" si="7"/>
        <v> </v>
      </c>
      <c r="R97" s="13"/>
      <c r="S97" s="13"/>
      <c r="T97" s="13"/>
      <c r="U97" s="13"/>
      <c r="V97" s="13"/>
      <c r="W97" s="13"/>
      <c r="X97" s="24"/>
      <c r="Y97" s="24"/>
      <c r="Z97" s="24"/>
      <c r="AC97" s="19"/>
      <c r="AD97" s="19"/>
      <c r="AG97" s="25"/>
      <c r="AH97" s="25"/>
      <c r="AI97" s="25"/>
      <c r="AK97" s="19"/>
      <c r="AL97" s="19"/>
      <c r="AM97" s="19"/>
    </row>
    <row r="98" spans="1:39" ht="15">
      <c r="A98" s="5" t="s">
        <v>85</v>
      </c>
      <c r="B98" s="20">
        <v>2290245.76</v>
      </c>
      <c r="C98" s="21">
        <v>2290967.59</v>
      </c>
      <c r="D98" s="20">
        <v>2224847.49</v>
      </c>
      <c r="E98" s="22">
        <f t="shared" si="4"/>
        <v>0.02971893592580569</v>
      </c>
      <c r="F98" s="23">
        <f t="shared" si="5"/>
        <v>66120.09999999963</v>
      </c>
      <c r="G98" s="21" t="e">
        <f>#REF!</f>
        <v>#REF!</v>
      </c>
      <c r="H98" s="21" t="e">
        <f>#REF!</f>
        <v>#REF!</v>
      </c>
      <c r="I98" s="21" t="e">
        <f>#REF!</f>
        <v>#REF!</v>
      </c>
      <c r="J98" s="21" t="e">
        <f>D98-#REF!-#REF!</f>
        <v>#REF!</v>
      </c>
      <c r="K98" s="21" t="e">
        <f t="shared" si="6"/>
        <v>#REF!</v>
      </c>
      <c r="L98" s="22" t="str">
        <f t="shared" si="7"/>
        <v> </v>
      </c>
      <c r="R98" s="13"/>
      <c r="S98" s="13"/>
      <c r="T98" s="13"/>
      <c r="U98" s="13"/>
      <c r="V98" s="13"/>
      <c r="W98" s="13"/>
      <c r="X98" s="24"/>
      <c r="Y98" s="24"/>
      <c r="Z98" s="24"/>
      <c r="AC98" s="19"/>
      <c r="AD98" s="19"/>
      <c r="AG98" s="25"/>
      <c r="AH98" s="25"/>
      <c r="AI98" s="25"/>
      <c r="AK98" s="19"/>
      <c r="AL98" s="19"/>
      <c r="AM98" s="19"/>
    </row>
    <row r="99" spans="1:39" ht="15">
      <c r="A99" s="5" t="s">
        <v>86</v>
      </c>
      <c r="B99" s="20">
        <v>3633847.18</v>
      </c>
      <c r="C99" s="21">
        <v>3634924.7300000004</v>
      </c>
      <c r="D99" s="20">
        <v>3565621.33</v>
      </c>
      <c r="E99" s="22">
        <f t="shared" si="4"/>
        <v>0.019436556377118254</v>
      </c>
      <c r="F99" s="23">
        <f t="shared" si="5"/>
        <v>69303.40000000037</v>
      </c>
      <c r="G99" s="21" t="e">
        <f>#REF!</f>
        <v>#REF!</v>
      </c>
      <c r="H99" s="21" t="e">
        <f>#REF!</f>
        <v>#REF!</v>
      </c>
      <c r="I99" s="21" t="e">
        <f>#REF!</f>
        <v>#REF!</v>
      </c>
      <c r="J99" s="21" t="e">
        <f>D99-#REF!-#REF!</f>
        <v>#REF!</v>
      </c>
      <c r="K99" s="21" t="e">
        <f t="shared" si="6"/>
        <v>#REF!</v>
      </c>
      <c r="L99" s="22" t="str">
        <f t="shared" si="7"/>
        <v> </v>
      </c>
      <c r="R99" s="13"/>
      <c r="S99" s="13"/>
      <c r="T99" s="13"/>
      <c r="U99" s="13"/>
      <c r="V99" s="13"/>
      <c r="W99" s="13"/>
      <c r="X99" s="24"/>
      <c r="Y99" s="24"/>
      <c r="Z99" s="24"/>
      <c r="AC99" s="19"/>
      <c r="AD99" s="19"/>
      <c r="AG99" s="25"/>
      <c r="AH99" s="25"/>
      <c r="AI99" s="25"/>
      <c r="AK99" s="19"/>
      <c r="AL99" s="19"/>
      <c r="AM99" s="19"/>
    </row>
    <row r="100" spans="1:39" ht="15">
      <c r="A100" s="5" t="s">
        <v>87</v>
      </c>
      <c r="B100" s="20">
        <v>5292090.7700000005</v>
      </c>
      <c r="C100" s="21">
        <v>5294353.760000001</v>
      </c>
      <c r="D100" s="20">
        <v>5089391.800000001</v>
      </c>
      <c r="E100" s="22">
        <f t="shared" si="4"/>
        <v>0.040272387753680104</v>
      </c>
      <c r="F100" s="23">
        <f t="shared" si="5"/>
        <v>204961.95999999996</v>
      </c>
      <c r="G100" s="21" t="e">
        <f>#REF!</f>
        <v>#REF!</v>
      </c>
      <c r="H100" s="21" t="e">
        <f>#REF!</f>
        <v>#REF!</v>
      </c>
      <c r="I100" s="21" t="e">
        <f>#REF!</f>
        <v>#REF!</v>
      </c>
      <c r="J100" s="21" t="e">
        <f>D100-#REF!-#REF!</f>
        <v>#REF!</v>
      </c>
      <c r="K100" s="21" t="e">
        <f t="shared" si="6"/>
        <v>#REF!</v>
      </c>
      <c r="L100" s="22" t="str">
        <f t="shared" si="7"/>
        <v> </v>
      </c>
      <c r="R100" s="13"/>
      <c r="S100" s="13"/>
      <c r="T100" s="13"/>
      <c r="U100" s="13"/>
      <c r="V100" s="13"/>
      <c r="W100" s="13"/>
      <c r="X100" s="24"/>
      <c r="Y100" s="24"/>
      <c r="Z100" s="24"/>
      <c r="AC100" s="19"/>
      <c r="AD100" s="19"/>
      <c r="AG100" s="25"/>
      <c r="AH100" s="25"/>
      <c r="AI100" s="25"/>
      <c r="AK100" s="19"/>
      <c r="AL100" s="19"/>
      <c r="AM100" s="19"/>
    </row>
    <row r="101" spans="1:39" ht="15">
      <c r="A101" s="5" t="s">
        <v>88</v>
      </c>
      <c r="B101" s="20">
        <v>12564405.52</v>
      </c>
      <c r="C101" s="21">
        <v>12553359.04</v>
      </c>
      <c r="D101" s="20">
        <v>12623119.52</v>
      </c>
      <c r="E101" s="22">
        <f t="shared" si="4"/>
        <v>-0.005526405726371547</v>
      </c>
      <c r="F101" s="23">
        <f t="shared" si="5"/>
        <v>-69760.48000000045</v>
      </c>
      <c r="G101" s="21" t="e">
        <f>#REF!</f>
        <v>#REF!</v>
      </c>
      <c r="H101" s="21" t="e">
        <f>#REF!</f>
        <v>#REF!</v>
      </c>
      <c r="I101" s="21" t="e">
        <f>#REF!</f>
        <v>#REF!</v>
      </c>
      <c r="J101" s="21" t="e">
        <f>D101-#REF!-#REF!</f>
        <v>#REF!</v>
      </c>
      <c r="K101" s="21" t="e">
        <f t="shared" si="6"/>
        <v>#REF!</v>
      </c>
      <c r="L101" s="22" t="str">
        <f t="shared" si="7"/>
        <v> </v>
      </c>
      <c r="R101" s="13"/>
      <c r="S101" s="13"/>
      <c r="T101" s="13"/>
      <c r="U101" s="13"/>
      <c r="V101" s="13"/>
      <c r="W101" s="13"/>
      <c r="X101" s="24"/>
      <c r="Y101" s="24"/>
      <c r="Z101" s="24"/>
      <c r="AC101" s="19"/>
      <c r="AD101" s="19"/>
      <c r="AG101" s="25"/>
      <c r="AH101" s="25"/>
      <c r="AI101" s="25"/>
      <c r="AK101" s="19"/>
      <c r="AL101" s="19"/>
      <c r="AM101" s="19"/>
    </row>
    <row r="102" spans="1:39" ht="15">
      <c r="A102" s="5" t="s">
        <v>89</v>
      </c>
      <c r="B102" s="20">
        <v>2861079.9</v>
      </c>
      <c r="C102" s="21">
        <v>2861078</v>
      </c>
      <c r="D102" s="20">
        <v>2830554.3</v>
      </c>
      <c r="E102" s="22">
        <f t="shared" si="4"/>
        <v>0.010783647570371707</v>
      </c>
      <c r="F102" s="23">
        <f t="shared" si="5"/>
        <v>30523.700000000186</v>
      </c>
      <c r="G102" s="21" t="e">
        <f>#REF!</f>
        <v>#REF!</v>
      </c>
      <c r="H102" s="21" t="e">
        <f>#REF!</f>
        <v>#REF!</v>
      </c>
      <c r="I102" s="21" t="e">
        <f>#REF!</f>
        <v>#REF!</v>
      </c>
      <c r="J102" s="21" t="e">
        <f>D102-#REF!-#REF!</f>
        <v>#REF!</v>
      </c>
      <c r="K102" s="21" t="e">
        <f t="shared" si="6"/>
        <v>#REF!</v>
      </c>
      <c r="L102" s="22" t="str">
        <f t="shared" si="7"/>
        <v> </v>
      </c>
      <c r="R102" s="13"/>
      <c r="S102" s="13"/>
      <c r="T102" s="13"/>
      <c r="U102" s="13"/>
      <c r="V102" s="13"/>
      <c r="W102" s="13"/>
      <c r="X102" s="24"/>
      <c r="Y102" s="24"/>
      <c r="Z102" s="24"/>
      <c r="AC102" s="19"/>
      <c r="AD102" s="19"/>
      <c r="AG102" s="25"/>
      <c r="AH102" s="25"/>
      <c r="AI102" s="25"/>
      <c r="AK102" s="19"/>
      <c r="AL102" s="19"/>
      <c r="AM102" s="19"/>
    </row>
    <row r="103" spans="1:39" ht="15">
      <c r="A103" s="5" t="s">
        <v>90</v>
      </c>
      <c r="B103" s="20">
        <v>7414319.98</v>
      </c>
      <c r="C103" s="21">
        <v>7414600.950000001</v>
      </c>
      <c r="D103" s="20">
        <v>6954038.42</v>
      </c>
      <c r="E103" s="22">
        <f t="shared" si="4"/>
        <v>0.06622950610618013</v>
      </c>
      <c r="F103" s="23">
        <f t="shared" si="5"/>
        <v>460562.5300000012</v>
      </c>
      <c r="G103" s="21" t="e">
        <f>#REF!</f>
        <v>#REF!</v>
      </c>
      <c r="H103" s="21" t="e">
        <f>#REF!</f>
        <v>#REF!</v>
      </c>
      <c r="I103" s="21" t="e">
        <f>#REF!</f>
        <v>#REF!</v>
      </c>
      <c r="J103" s="21" t="e">
        <f>D103-#REF!-#REF!</f>
        <v>#REF!</v>
      </c>
      <c r="K103" s="21" t="e">
        <f t="shared" si="6"/>
        <v>#REF!</v>
      </c>
      <c r="L103" s="22" t="str">
        <f t="shared" si="7"/>
        <v> </v>
      </c>
      <c r="R103" s="13"/>
      <c r="S103" s="13"/>
      <c r="T103" s="13"/>
      <c r="U103" s="13"/>
      <c r="V103" s="13"/>
      <c r="W103" s="13"/>
      <c r="X103" s="24"/>
      <c r="Y103" s="24"/>
      <c r="Z103" s="24"/>
      <c r="AC103" s="19"/>
      <c r="AD103" s="19"/>
      <c r="AG103" s="25"/>
      <c r="AH103" s="25"/>
      <c r="AI103" s="25"/>
      <c r="AK103" s="19"/>
      <c r="AL103" s="19"/>
      <c r="AM103" s="19"/>
    </row>
    <row r="104" spans="1:39" ht="15">
      <c r="A104" s="5" t="s">
        <v>91</v>
      </c>
      <c r="B104" s="20">
        <v>6704459.84</v>
      </c>
      <c r="C104" s="21">
        <v>6703151.09</v>
      </c>
      <c r="D104" s="20">
        <v>6419344.119999999</v>
      </c>
      <c r="E104" s="22">
        <f t="shared" si="4"/>
        <v>0.044211209851762974</v>
      </c>
      <c r="F104" s="23">
        <f t="shared" si="5"/>
        <v>283806.97000000067</v>
      </c>
      <c r="G104" s="21" t="e">
        <f>#REF!</f>
        <v>#REF!</v>
      </c>
      <c r="H104" s="21" t="e">
        <f>#REF!</f>
        <v>#REF!</v>
      </c>
      <c r="I104" s="21" t="e">
        <f>#REF!</f>
        <v>#REF!</v>
      </c>
      <c r="J104" s="21" t="e">
        <f>D104-#REF!-#REF!</f>
        <v>#REF!</v>
      </c>
      <c r="K104" s="21" t="e">
        <f t="shared" si="6"/>
        <v>#REF!</v>
      </c>
      <c r="L104" s="22" t="str">
        <f t="shared" si="7"/>
        <v> </v>
      </c>
      <c r="R104" s="13"/>
      <c r="S104" s="13"/>
      <c r="T104" s="13"/>
      <c r="U104" s="13"/>
      <c r="V104" s="13"/>
      <c r="W104" s="13"/>
      <c r="X104" s="24"/>
      <c r="Y104" s="24"/>
      <c r="Z104" s="24"/>
      <c r="AC104" s="19"/>
      <c r="AD104" s="19"/>
      <c r="AG104" s="25"/>
      <c r="AH104" s="25"/>
      <c r="AI104" s="25"/>
      <c r="AK104" s="19"/>
      <c r="AL104" s="19"/>
      <c r="AM104" s="19"/>
    </row>
    <row r="105" spans="1:39" ht="15">
      <c r="A105" s="5" t="s">
        <v>92</v>
      </c>
      <c r="B105" s="20">
        <v>992434.68</v>
      </c>
      <c r="C105" s="21">
        <v>992941.01</v>
      </c>
      <c r="D105" s="20">
        <v>946627.19</v>
      </c>
      <c r="E105" s="22">
        <f t="shared" si="4"/>
        <v>0.048925089506461426</v>
      </c>
      <c r="F105" s="23">
        <f t="shared" si="5"/>
        <v>46313.820000000065</v>
      </c>
      <c r="G105" s="21" t="e">
        <f>#REF!</f>
        <v>#REF!</v>
      </c>
      <c r="H105" s="21" t="e">
        <f>#REF!</f>
        <v>#REF!</v>
      </c>
      <c r="I105" s="21" t="e">
        <f>#REF!</f>
        <v>#REF!</v>
      </c>
      <c r="J105" s="21" t="e">
        <f>D105-#REF!-#REF!</f>
        <v>#REF!</v>
      </c>
      <c r="K105" s="21" t="e">
        <f t="shared" si="6"/>
        <v>#REF!</v>
      </c>
      <c r="L105" s="22" t="str">
        <f t="shared" si="7"/>
        <v> </v>
      </c>
      <c r="R105" s="13"/>
      <c r="S105" s="13"/>
      <c r="T105" s="13"/>
      <c r="U105" s="13"/>
      <c r="V105" s="13"/>
      <c r="W105" s="13"/>
      <c r="X105" s="24"/>
      <c r="Y105" s="24"/>
      <c r="Z105" s="24"/>
      <c r="AC105" s="19"/>
      <c r="AD105" s="19"/>
      <c r="AG105" s="25"/>
      <c r="AH105" s="25"/>
      <c r="AI105" s="25"/>
      <c r="AK105" s="19"/>
      <c r="AL105" s="19"/>
      <c r="AM105" s="19"/>
    </row>
    <row r="106" spans="1:39" ht="15">
      <c r="A106" s="5" t="s">
        <v>93</v>
      </c>
      <c r="B106" s="20">
        <v>601743.13</v>
      </c>
      <c r="C106" s="21">
        <v>601958.55</v>
      </c>
      <c r="D106" s="20">
        <v>545658.1799999999</v>
      </c>
      <c r="E106" s="22">
        <f t="shared" si="4"/>
        <v>0.10317882524916995</v>
      </c>
      <c r="F106" s="23">
        <f t="shared" si="5"/>
        <v>56300.37000000011</v>
      </c>
      <c r="G106" s="21" t="e">
        <f>#REF!</f>
        <v>#REF!</v>
      </c>
      <c r="H106" s="21" t="e">
        <f>#REF!</f>
        <v>#REF!</v>
      </c>
      <c r="I106" s="21" t="e">
        <f>#REF!</f>
        <v>#REF!</v>
      </c>
      <c r="J106" s="21" t="e">
        <f>D106-#REF!-#REF!</f>
        <v>#REF!</v>
      </c>
      <c r="K106" s="21" t="e">
        <f t="shared" si="6"/>
        <v>#REF!</v>
      </c>
      <c r="L106" s="22" t="str">
        <f t="shared" si="7"/>
        <v> </v>
      </c>
      <c r="R106" s="13"/>
      <c r="S106" s="13"/>
      <c r="T106" s="13"/>
      <c r="U106" s="13"/>
      <c r="V106" s="13"/>
      <c r="W106" s="13"/>
      <c r="X106" s="24"/>
      <c r="Y106" s="24"/>
      <c r="Z106" s="24"/>
      <c r="AC106" s="19"/>
      <c r="AD106" s="19"/>
      <c r="AG106" s="25"/>
      <c r="AH106" s="25"/>
      <c r="AI106" s="25"/>
      <c r="AK106" s="19"/>
      <c r="AL106" s="19"/>
      <c r="AM106" s="19"/>
    </row>
    <row r="107" spans="1:39" ht="15">
      <c r="A107" s="5" t="s">
        <v>94</v>
      </c>
      <c r="B107" s="20">
        <v>1544796.08</v>
      </c>
      <c r="C107" s="21">
        <v>1544927.52</v>
      </c>
      <c r="D107" s="20">
        <v>1468704.2400000002</v>
      </c>
      <c r="E107" s="22">
        <f t="shared" si="4"/>
        <v>0.051898318207347034</v>
      </c>
      <c r="F107" s="23">
        <f t="shared" si="5"/>
        <v>76223.2799999998</v>
      </c>
      <c r="G107" s="21" t="e">
        <f>#REF!</f>
        <v>#REF!</v>
      </c>
      <c r="H107" s="21" t="e">
        <f>#REF!</f>
        <v>#REF!</v>
      </c>
      <c r="I107" s="21" t="e">
        <f>#REF!</f>
        <v>#REF!</v>
      </c>
      <c r="J107" s="21" t="e">
        <f>D107-#REF!-#REF!</f>
        <v>#REF!</v>
      </c>
      <c r="K107" s="21" t="e">
        <f t="shared" si="6"/>
        <v>#REF!</v>
      </c>
      <c r="L107" s="22" t="str">
        <f t="shared" si="7"/>
        <v> </v>
      </c>
      <c r="R107" s="13"/>
      <c r="S107" s="13"/>
      <c r="T107" s="13"/>
      <c r="U107" s="13"/>
      <c r="V107" s="13"/>
      <c r="W107" s="13"/>
      <c r="X107" s="24"/>
      <c r="Y107" s="24"/>
      <c r="Z107" s="24"/>
      <c r="AC107" s="19"/>
      <c r="AD107" s="19"/>
      <c r="AG107" s="25"/>
      <c r="AH107" s="25"/>
      <c r="AI107" s="25"/>
      <c r="AK107" s="19"/>
      <c r="AL107" s="19"/>
      <c r="AM107" s="19"/>
    </row>
    <row r="108" spans="1:39" ht="15">
      <c r="A108" s="5" t="s">
        <v>95</v>
      </c>
      <c r="B108" s="20">
        <v>3108776.17</v>
      </c>
      <c r="C108" s="21">
        <v>3110727.55</v>
      </c>
      <c r="D108" s="20">
        <v>3509401.0299999993</v>
      </c>
      <c r="E108" s="22">
        <f t="shared" si="4"/>
        <v>-0.11360157377055298</v>
      </c>
      <c r="F108" s="23">
        <f t="shared" si="5"/>
        <v>-398673.4799999995</v>
      </c>
      <c r="G108" s="21" t="e">
        <f>#REF!</f>
        <v>#REF!</v>
      </c>
      <c r="H108" s="21" t="e">
        <f>#REF!</f>
        <v>#REF!</v>
      </c>
      <c r="I108" s="21" t="e">
        <f>#REF!</f>
        <v>#REF!</v>
      </c>
      <c r="J108" s="21" t="e">
        <f>D108-#REF!-#REF!</f>
        <v>#REF!</v>
      </c>
      <c r="K108" s="21" t="e">
        <f t="shared" si="6"/>
        <v>#REF!</v>
      </c>
      <c r="L108" s="22" t="str">
        <f t="shared" si="7"/>
        <v> </v>
      </c>
      <c r="R108" s="13"/>
      <c r="S108" s="13"/>
      <c r="T108" s="13"/>
      <c r="U108" s="13"/>
      <c r="V108" s="13"/>
      <c r="W108" s="13"/>
      <c r="X108" s="24"/>
      <c r="Y108" s="24"/>
      <c r="Z108" s="24"/>
      <c r="AC108" s="19"/>
      <c r="AD108" s="19"/>
      <c r="AG108" s="25"/>
      <c r="AH108" s="25"/>
      <c r="AI108" s="25"/>
      <c r="AK108" s="19"/>
      <c r="AL108" s="19"/>
      <c r="AM108" s="19"/>
    </row>
    <row r="109" spans="1:39" ht="15">
      <c r="A109" s="5" t="s">
        <v>96</v>
      </c>
      <c r="B109" s="20">
        <v>88873940.77</v>
      </c>
      <c r="C109" s="21">
        <v>88835570.75</v>
      </c>
      <c r="D109" s="20">
        <v>82018593.05</v>
      </c>
      <c r="E109" s="22">
        <f t="shared" si="4"/>
        <v>0.08311502851364753</v>
      </c>
      <c r="F109" s="23">
        <f t="shared" si="5"/>
        <v>6816977.700000003</v>
      </c>
      <c r="G109" s="21" t="e">
        <f>#REF!</f>
        <v>#REF!</v>
      </c>
      <c r="H109" s="21" t="e">
        <f>#REF!</f>
        <v>#REF!</v>
      </c>
      <c r="I109" s="21" t="e">
        <f>#REF!</f>
        <v>#REF!</v>
      </c>
      <c r="J109" s="21" t="e">
        <f>D109-#REF!-#REF!</f>
        <v>#REF!</v>
      </c>
      <c r="K109" s="21" t="e">
        <f t="shared" si="6"/>
        <v>#REF!</v>
      </c>
      <c r="L109" s="22" t="str">
        <f t="shared" si="7"/>
        <v> </v>
      </c>
      <c r="R109" s="13"/>
      <c r="S109" s="13"/>
      <c r="T109" s="13"/>
      <c r="U109" s="13"/>
      <c r="V109" s="13"/>
      <c r="W109" s="13"/>
      <c r="X109" s="24"/>
      <c r="Y109" s="24"/>
      <c r="Z109" s="24"/>
      <c r="AC109" s="19"/>
      <c r="AD109" s="19"/>
      <c r="AG109" s="25"/>
      <c r="AH109" s="25"/>
      <c r="AI109" s="25"/>
      <c r="AK109" s="19"/>
      <c r="AL109" s="19"/>
      <c r="AM109" s="19"/>
    </row>
    <row r="110" spans="1:39" ht="15">
      <c r="A110" s="5" t="s">
        <v>97</v>
      </c>
      <c r="B110" s="20">
        <v>2330011.91</v>
      </c>
      <c r="C110" s="21">
        <v>2330210.9699999997</v>
      </c>
      <c r="D110" s="20">
        <v>2162901.37</v>
      </c>
      <c r="E110" s="22">
        <f t="shared" si="4"/>
        <v>0.07735424385070301</v>
      </c>
      <c r="F110" s="23">
        <f t="shared" si="5"/>
        <v>167309.59999999963</v>
      </c>
      <c r="G110" s="21" t="e">
        <f>#REF!</f>
        <v>#REF!</v>
      </c>
      <c r="H110" s="21" t="e">
        <f>#REF!</f>
        <v>#REF!</v>
      </c>
      <c r="I110" s="21" t="e">
        <f>#REF!</f>
        <v>#REF!</v>
      </c>
      <c r="J110" s="21" t="e">
        <f>D110-#REF!-#REF!</f>
        <v>#REF!</v>
      </c>
      <c r="K110" s="21" t="e">
        <f t="shared" si="6"/>
        <v>#REF!</v>
      </c>
      <c r="L110" s="22" t="str">
        <f t="shared" si="7"/>
        <v> </v>
      </c>
      <c r="R110" s="13"/>
      <c r="S110" s="13"/>
      <c r="T110" s="13"/>
      <c r="U110" s="13"/>
      <c r="V110" s="13"/>
      <c r="W110" s="13"/>
      <c r="X110" s="24"/>
      <c r="Y110" s="24"/>
      <c r="Z110" s="24"/>
      <c r="AC110" s="19"/>
      <c r="AD110" s="19"/>
      <c r="AG110" s="25"/>
      <c r="AH110" s="25"/>
      <c r="AI110" s="25"/>
      <c r="AK110" s="19"/>
      <c r="AL110" s="19"/>
      <c r="AM110" s="19"/>
    </row>
    <row r="111" spans="1:39" ht="15">
      <c r="A111" s="5" t="s">
        <v>98</v>
      </c>
      <c r="B111" s="20">
        <v>1222719.5299999998</v>
      </c>
      <c r="C111" s="21">
        <v>1223916.7799999998</v>
      </c>
      <c r="D111" s="20">
        <v>1214801.5199999998</v>
      </c>
      <c r="E111" s="22">
        <f t="shared" si="4"/>
        <v>0.007503497361445523</v>
      </c>
      <c r="F111" s="23">
        <f t="shared" si="5"/>
        <v>9115.26000000001</v>
      </c>
      <c r="G111" s="21" t="e">
        <f>#REF!</f>
        <v>#REF!</v>
      </c>
      <c r="H111" s="21" t="e">
        <f>#REF!</f>
        <v>#REF!</v>
      </c>
      <c r="I111" s="21" t="e">
        <f>#REF!</f>
        <v>#REF!</v>
      </c>
      <c r="J111" s="21" t="e">
        <f>D111-#REF!-#REF!</f>
        <v>#REF!</v>
      </c>
      <c r="K111" s="21" t="e">
        <f t="shared" si="6"/>
        <v>#REF!</v>
      </c>
      <c r="L111" s="22" t="str">
        <f t="shared" si="7"/>
        <v> </v>
      </c>
      <c r="R111" s="13"/>
      <c r="S111" s="13"/>
      <c r="T111" s="13"/>
      <c r="U111" s="13"/>
      <c r="V111" s="13"/>
      <c r="W111" s="13"/>
      <c r="X111" s="24"/>
      <c r="Y111" s="24"/>
      <c r="Z111" s="24"/>
      <c r="AC111" s="19"/>
      <c r="AD111" s="19"/>
      <c r="AG111" s="25"/>
      <c r="AH111" s="25"/>
      <c r="AI111" s="25"/>
      <c r="AK111" s="19"/>
      <c r="AL111" s="19"/>
      <c r="AM111" s="19"/>
    </row>
    <row r="112" spans="1:39" ht="15">
      <c r="A112" s="5" t="s">
        <v>99</v>
      </c>
      <c r="B112" s="20">
        <v>3356096.13</v>
      </c>
      <c r="C112" s="21">
        <v>3354737.3</v>
      </c>
      <c r="D112" s="20">
        <v>2947683.6400000006</v>
      </c>
      <c r="E112" s="22">
        <f t="shared" si="4"/>
        <v>0.13809272286764096</v>
      </c>
      <c r="F112" s="23">
        <f t="shared" si="5"/>
        <v>407053.6599999992</v>
      </c>
      <c r="G112" s="21" t="e">
        <f>#REF!</f>
        <v>#REF!</v>
      </c>
      <c r="H112" s="21" t="e">
        <f>#REF!</f>
        <v>#REF!</v>
      </c>
      <c r="I112" s="21" t="e">
        <f>#REF!</f>
        <v>#REF!</v>
      </c>
      <c r="J112" s="21" t="e">
        <f>D112-#REF!-#REF!</f>
        <v>#REF!</v>
      </c>
      <c r="K112" s="21" t="e">
        <f t="shared" si="6"/>
        <v>#REF!</v>
      </c>
      <c r="L112" s="22" t="str">
        <f t="shared" si="7"/>
        <v> </v>
      </c>
      <c r="R112" s="13"/>
      <c r="S112" s="13"/>
      <c r="T112" s="13"/>
      <c r="U112" s="13"/>
      <c r="V112" s="13"/>
      <c r="W112" s="13"/>
      <c r="X112" s="24"/>
      <c r="Y112" s="24"/>
      <c r="Z112" s="24"/>
      <c r="AC112" s="19"/>
      <c r="AD112" s="19"/>
      <c r="AG112" s="25"/>
      <c r="AH112" s="25"/>
      <c r="AI112" s="25"/>
      <c r="AK112" s="19"/>
      <c r="AL112" s="19"/>
      <c r="AM112" s="19"/>
    </row>
    <row r="113" spans="1:39" ht="15">
      <c r="A113" s="5" t="s">
        <v>100</v>
      </c>
      <c r="B113" s="20">
        <v>7177736.7700000005</v>
      </c>
      <c r="C113" s="21">
        <v>7179666.52</v>
      </c>
      <c r="D113" s="20">
        <v>6549226.140000001</v>
      </c>
      <c r="E113" s="22">
        <f t="shared" si="4"/>
        <v>0.09626181269715614</v>
      </c>
      <c r="F113" s="23">
        <f t="shared" si="5"/>
        <v>630440.379999999</v>
      </c>
      <c r="G113" s="21" t="e">
        <f>#REF!</f>
        <v>#REF!</v>
      </c>
      <c r="H113" s="21" t="e">
        <f>#REF!</f>
        <v>#REF!</v>
      </c>
      <c r="I113" s="21" t="e">
        <f>#REF!</f>
        <v>#REF!</v>
      </c>
      <c r="J113" s="21" t="e">
        <f>D113-#REF!-#REF!</f>
        <v>#REF!</v>
      </c>
      <c r="K113" s="21" t="e">
        <f t="shared" si="6"/>
        <v>#REF!</v>
      </c>
      <c r="L113" s="22" t="str">
        <f t="shared" si="7"/>
        <v> </v>
      </c>
      <c r="R113" s="13"/>
      <c r="S113" s="13"/>
      <c r="T113" s="13"/>
      <c r="U113" s="13"/>
      <c r="V113" s="13"/>
      <c r="W113" s="13"/>
      <c r="X113" s="24"/>
      <c r="Y113" s="24"/>
      <c r="Z113" s="24"/>
      <c r="AC113" s="19"/>
      <c r="AD113" s="19"/>
      <c r="AG113" s="25"/>
      <c r="AH113" s="25"/>
      <c r="AI113" s="25"/>
      <c r="AK113" s="19"/>
      <c r="AL113" s="19"/>
      <c r="AM113" s="19"/>
    </row>
    <row r="114" spans="1:39" ht="15">
      <c r="A114" s="5" t="s">
        <v>101</v>
      </c>
      <c r="B114" s="20">
        <v>3018546.32</v>
      </c>
      <c r="C114" s="21">
        <v>3018039.17</v>
      </c>
      <c r="D114" s="20">
        <v>2993838.369999999</v>
      </c>
      <c r="E114" s="22">
        <f t="shared" si="4"/>
        <v>0.008083535919142073</v>
      </c>
      <c r="F114" s="23">
        <f t="shared" si="5"/>
        <v>24200.800000000745</v>
      </c>
      <c r="G114" s="21" t="e">
        <f>#REF!</f>
        <v>#REF!</v>
      </c>
      <c r="H114" s="21" t="e">
        <f>#REF!</f>
        <v>#REF!</v>
      </c>
      <c r="I114" s="21" t="e">
        <f>#REF!</f>
        <v>#REF!</v>
      </c>
      <c r="J114" s="21" t="e">
        <f>D114-#REF!-#REF!</f>
        <v>#REF!</v>
      </c>
      <c r="K114" s="21" t="e">
        <f t="shared" si="6"/>
        <v>#REF!</v>
      </c>
      <c r="L114" s="22" t="str">
        <f t="shared" si="7"/>
        <v> </v>
      </c>
      <c r="R114" s="13"/>
      <c r="S114" s="13"/>
      <c r="T114" s="13"/>
      <c r="U114" s="13"/>
      <c r="V114" s="13"/>
      <c r="W114" s="13"/>
      <c r="X114" s="24"/>
      <c r="Y114" s="24"/>
      <c r="Z114" s="24"/>
      <c r="AC114" s="19"/>
      <c r="AD114" s="19"/>
      <c r="AG114" s="25"/>
      <c r="AH114" s="25"/>
      <c r="AI114" s="25"/>
      <c r="AK114" s="19"/>
      <c r="AL114" s="19"/>
      <c r="AM114" s="19"/>
    </row>
    <row r="115" spans="1:39" ht="15">
      <c r="A115" s="5" t="s">
        <v>102</v>
      </c>
      <c r="B115" s="20">
        <v>1198807.7799999998</v>
      </c>
      <c r="C115" s="21">
        <v>1199021.3299999998</v>
      </c>
      <c r="D115" s="20">
        <v>1220373.9499999997</v>
      </c>
      <c r="E115" s="22">
        <f t="shared" si="4"/>
        <v>-0.017496784489704886</v>
      </c>
      <c r="F115" s="23">
        <f t="shared" si="5"/>
        <v>-21352.61999999988</v>
      </c>
      <c r="G115" s="21" t="e">
        <f>#REF!</f>
        <v>#REF!</v>
      </c>
      <c r="H115" s="21" t="e">
        <f>#REF!</f>
        <v>#REF!</v>
      </c>
      <c r="I115" s="21" t="e">
        <f>#REF!</f>
        <v>#REF!</v>
      </c>
      <c r="J115" s="21" t="e">
        <f>D115-#REF!-#REF!</f>
        <v>#REF!</v>
      </c>
      <c r="K115" s="21" t="e">
        <f t="shared" si="6"/>
        <v>#REF!</v>
      </c>
      <c r="L115" s="22" t="str">
        <f t="shared" si="7"/>
        <v> </v>
      </c>
      <c r="R115" s="13"/>
      <c r="S115" s="13"/>
      <c r="T115" s="13"/>
      <c r="U115" s="13"/>
      <c r="V115" s="13"/>
      <c r="W115" s="13"/>
      <c r="X115" s="24"/>
      <c r="Y115" s="24"/>
      <c r="Z115" s="24"/>
      <c r="AC115" s="19"/>
      <c r="AD115" s="19"/>
      <c r="AG115" s="25"/>
      <c r="AH115" s="25"/>
      <c r="AI115" s="25"/>
      <c r="AK115" s="19"/>
      <c r="AL115" s="19"/>
      <c r="AM115" s="19"/>
    </row>
    <row r="116" spans="1:39" ht="15">
      <c r="A116" s="5" t="s">
        <v>103</v>
      </c>
      <c r="B116" s="20">
        <v>2730095.67</v>
      </c>
      <c r="C116" s="21">
        <v>2731203.63</v>
      </c>
      <c r="D116" s="20">
        <v>2557763.4000000004</v>
      </c>
      <c r="E116" s="22">
        <f t="shared" si="4"/>
        <v>0.06780933295081143</v>
      </c>
      <c r="F116" s="23">
        <f t="shared" si="5"/>
        <v>173440.22999999952</v>
      </c>
      <c r="G116" s="21" t="e">
        <f>#REF!</f>
        <v>#REF!</v>
      </c>
      <c r="H116" s="21" t="e">
        <f>#REF!</f>
        <v>#REF!</v>
      </c>
      <c r="I116" s="21" t="e">
        <f>#REF!</f>
        <v>#REF!</v>
      </c>
      <c r="J116" s="21" t="e">
        <f>D116-#REF!-#REF!</f>
        <v>#REF!</v>
      </c>
      <c r="K116" s="21" t="e">
        <f t="shared" si="6"/>
        <v>#REF!</v>
      </c>
      <c r="L116" s="22" t="str">
        <f t="shared" si="7"/>
        <v> </v>
      </c>
      <c r="R116" s="13"/>
      <c r="S116" s="13"/>
      <c r="T116" s="13"/>
      <c r="U116" s="13"/>
      <c r="V116" s="13"/>
      <c r="W116" s="13"/>
      <c r="X116" s="24"/>
      <c r="Y116" s="24"/>
      <c r="Z116" s="24"/>
      <c r="AC116" s="19"/>
      <c r="AD116" s="19"/>
      <c r="AG116" s="25"/>
      <c r="AH116" s="25"/>
      <c r="AI116" s="25"/>
      <c r="AK116" s="19"/>
      <c r="AL116" s="19"/>
      <c r="AM116" s="19"/>
    </row>
    <row r="117" spans="1:39" ht="15">
      <c r="A117" s="5" t="s">
        <v>104</v>
      </c>
      <c r="B117" s="20">
        <v>35644226.129999995</v>
      </c>
      <c r="C117" s="21">
        <v>35618834.69</v>
      </c>
      <c r="D117" s="20">
        <v>32261978.080000006</v>
      </c>
      <c r="E117" s="22">
        <f t="shared" si="4"/>
        <v>0.10404993152236347</v>
      </c>
      <c r="F117" s="23">
        <f t="shared" si="5"/>
        <v>3356856.609999992</v>
      </c>
      <c r="G117" s="21" t="e">
        <f>#REF!</f>
        <v>#REF!</v>
      </c>
      <c r="H117" s="21" t="e">
        <f>#REF!</f>
        <v>#REF!</v>
      </c>
      <c r="I117" s="21" t="e">
        <f>#REF!</f>
        <v>#REF!</v>
      </c>
      <c r="J117" s="21" t="e">
        <f>D117-#REF!-#REF!</f>
        <v>#REF!</v>
      </c>
      <c r="K117" s="21" t="e">
        <f t="shared" si="6"/>
        <v>#REF!</v>
      </c>
      <c r="L117" s="22" t="str">
        <f t="shared" si="7"/>
        <v> </v>
      </c>
      <c r="R117" s="13"/>
      <c r="S117" s="13"/>
      <c r="T117" s="13"/>
      <c r="U117" s="13"/>
      <c r="V117" s="13"/>
      <c r="W117" s="13"/>
      <c r="X117" s="24"/>
      <c r="Y117" s="24"/>
      <c r="Z117" s="24"/>
      <c r="AC117" s="19"/>
      <c r="AD117" s="19"/>
      <c r="AG117" s="25"/>
      <c r="AH117" s="25"/>
      <c r="AI117" s="25"/>
      <c r="AK117" s="19"/>
      <c r="AL117" s="19"/>
      <c r="AM117" s="19"/>
    </row>
    <row r="118" spans="1:39" ht="15">
      <c r="A118" s="5" t="s">
        <v>105</v>
      </c>
      <c r="B118" s="20">
        <v>1068788.82</v>
      </c>
      <c r="C118" s="21">
        <v>1069377.54</v>
      </c>
      <c r="D118" s="20">
        <v>996779.63</v>
      </c>
      <c r="E118" s="22">
        <f t="shared" si="4"/>
        <v>0.07283245746103383</v>
      </c>
      <c r="F118" s="23">
        <f t="shared" si="5"/>
        <v>72597.91000000003</v>
      </c>
      <c r="G118" s="21" t="e">
        <f>#REF!</f>
        <v>#REF!</v>
      </c>
      <c r="H118" s="21" t="e">
        <f>#REF!</f>
        <v>#REF!</v>
      </c>
      <c r="I118" s="21" t="e">
        <f>#REF!</f>
        <v>#REF!</v>
      </c>
      <c r="J118" s="21" t="e">
        <f>D118-#REF!-#REF!</f>
        <v>#REF!</v>
      </c>
      <c r="K118" s="21" t="e">
        <f t="shared" si="6"/>
        <v>#REF!</v>
      </c>
      <c r="L118" s="22" t="str">
        <f t="shared" si="7"/>
        <v> </v>
      </c>
      <c r="R118" s="13"/>
      <c r="S118" s="13"/>
      <c r="T118" s="13"/>
      <c r="U118" s="13"/>
      <c r="V118" s="13"/>
      <c r="W118" s="13"/>
      <c r="X118" s="24"/>
      <c r="Y118" s="24"/>
      <c r="Z118" s="24"/>
      <c r="AC118" s="19"/>
      <c r="AD118" s="19"/>
      <c r="AG118" s="25"/>
      <c r="AH118" s="25"/>
      <c r="AI118" s="25"/>
      <c r="AK118" s="19"/>
      <c r="AL118" s="19"/>
      <c r="AM118" s="19"/>
    </row>
    <row r="119" spans="1:39" ht="15">
      <c r="A119" s="5" t="s">
        <v>106</v>
      </c>
      <c r="B119" s="20">
        <v>596354.15</v>
      </c>
      <c r="C119" s="21">
        <v>596483.0900000001</v>
      </c>
      <c r="D119" s="20">
        <v>554431.25</v>
      </c>
      <c r="E119" s="22">
        <f t="shared" si="4"/>
        <v>0.07584680697561706</v>
      </c>
      <c r="F119" s="23">
        <f t="shared" si="5"/>
        <v>42051.840000000084</v>
      </c>
      <c r="G119" s="21" t="e">
        <f>#REF!</f>
        <v>#REF!</v>
      </c>
      <c r="H119" s="21" t="e">
        <f>#REF!</f>
        <v>#REF!</v>
      </c>
      <c r="I119" s="21" t="e">
        <f>#REF!</f>
        <v>#REF!</v>
      </c>
      <c r="J119" s="21" t="e">
        <f>D119-#REF!-#REF!</f>
        <v>#REF!</v>
      </c>
      <c r="K119" s="21" t="e">
        <f t="shared" si="6"/>
        <v>#REF!</v>
      </c>
      <c r="L119" s="22" t="str">
        <f t="shared" si="7"/>
        <v> </v>
      </c>
      <c r="R119" s="13"/>
      <c r="S119" s="13"/>
      <c r="T119" s="13"/>
      <c r="U119" s="13"/>
      <c r="V119" s="13"/>
      <c r="W119" s="13"/>
      <c r="X119" s="24"/>
      <c r="Y119" s="24"/>
      <c r="Z119" s="24"/>
      <c r="AC119" s="19"/>
      <c r="AD119" s="19"/>
      <c r="AG119" s="25"/>
      <c r="AH119" s="25"/>
      <c r="AI119" s="25"/>
      <c r="AK119" s="19"/>
      <c r="AL119" s="19"/>
      <c r="AM119" s="19"/>
    </row>
    <row r="120" spans="1:39" ht="15.75">
      <c r="A120" s="26" t="s">
        <v>107</v>
      </c>
      <c r="B120" s="5" t="s">
        <v>138</v>
      </c>
      <c r="C120" s="21" t="s">
        <v>138</v>
      </c>
      <c r="D120" s="20" t="s">
        <v>138</v>
      </c>
      <c r="E120" s="22" t="s">
        <v>138</v>
      </c>
      <c r="F120" s="23" t="s">
        <v>138</v>
      </c>
      <c r="G120" s="21"/>
      <c r="H120" s="21"/>
      <c r="I120" s="21"/>
      <c r="J120" s="21"/>
      <c r="K120" s="21" t="s">
        <v>138</v>
      </c>
      <c r="L120" s="22" t="s">
        <v>127</v>
      </c>
      <c r="R120" s="13"/>
      <c r="S120" s="13"/>
      <c r="T120" s="13"/>
      <c r="U120" s="13"/>
      <c r="V120" s="13"/>
      <c r="W120" s="13"/>
      <c r="X120" s="24"/>
      <c r="Y120" s="24"/>
      <c r="Z120" s="24"/>
      <c r="AC120" s="19"/>
      <c r="AD120" s="19"/>
      <c r="AK120" s="19"/>
      <c r="AL120" s="19"/>
      <c r="AM120" s="19"/>
    </row>
    <row r="121" spans="1:39" ht="15">
      <c r="A121" s="5" t="s">
        <v>108</v>
      </c>
      <c r="B121" s="20">
        <v>417753.14</v>
      </c>
      <c r="C121" s="21">
        <v>417065.09</v>
      </c>
      <c r="D121" s="20">
        <v>451095.37</v>
      </c>
      <c r="E121" s="22">
        <f aca="true" t="shared" si="8" ref="E121:E147">IF(ISERR(F121/D121)," ",F121/D121)</f>
        <v>-0.07543921366339887</v>
      </c>
      <c r="F121" s="23">
        <f aca="true" t="shared" si="9" ref="F121:F144">C121-D121</f>
        <v>-34030.27999999997</v>
      </c>
      <c r="G121" s="21" t="e">
        <f>#REF!</f>
        <v>#REF!</v>
      </c>
      <c r="H121" s="21" t="e">
        <f>#REF!</f>
        <v>#REF!</v>
      </c>
      <c r="I121" s="21" t="e">
        <f>#REF!</f>
        <v>#REF!</v>
      </c>
      <c r="J121" s="21" t="e">
        <f>D121-#REF!-#REF!</f>
        <v>#REF!</v>
      </c>
      <c r="K121" s="21" t="e">
        <f aca="true" t="shared" si="10" ref="K121:K147">F121-G121-H121-I121</f>
        <v>#REF!</v>
      </c>
      <c r="L121" s="22" t="str">
        <f aca="true" t="shared" si="11" ref="L121:L147">IF(ISERR(K121/J121)," ",K121/J121)</f>
        <v> </v>
      </c>
      <c r="R121" s="13"/>
      <c r="S121" s="13"/>
      <c r="T121" s="13"/>
      <c r="U121" s="13"/>
      <c r="V121" s="13"/>
      <c r="W121" s="13"/>
      <c r="X121" s="24"/>
      <c r="Y121" s="24"/>
      <c r="Z121" s="24"/>
      <c r="AC121" s="19"/>
      <c r="AD121" s="19"/>
      <c r="AG121" s="25"/>
      <c r="AH121" s="25"/>
      <c r="AI121" s="25"/>
      <c r="AK121" s="19"/>
      <c r="AL121" s="19"/>
      <c r="AM121" s="19"/>
    </row>
    <row r="122" spans="1:39" ht="15">
      <c r="A122" s="5" t="s">
        <v>109</v>
      </c>
      <c r="B122" s="20">
        <v>61182.8</v>
      </c>
      <c r="C122" s="21">
        <v>61082.67</v>
      </c>
      <c r="D122" s="20">
        <v>76385.63000000002</v>
      </c>
      <c r="E122" s="22">
        <f t="shared" si="8"/>
        <v>-0.20033820497389387</v>
      </c>
      <c r="F122" s="23">
        <f t="shared" si="9"/>
        <v>-15302.960000000021</v>
      </c>
      <c r="G122" s="21" t="e">
        <f>#REF!</f>
        <v>#REF!</v>
      </c>
      <c r="H122" s="21" t="e">
        <f>#REF!</f>
        <v>#REF!</v>
      </c>
      <c r="I122" s="21" t="e">
        <f>#REF!</f>
        <v>#REF!</v>
      </c>
      <c r="J122" s="21" t="e">
        <f>D122-#REF!-#REF!</f>
        <v>#REF!</v>
      </c>
      <c r="K122" s="21" t="e">
        <f t="shared" si="10"/>
        <v>#REF!</v>
      </c>
      <c r="L122" s="22" t="str">
        <f t="shared" si="11"/>
        <v> </v>
      </c>
      <c r="R122" s="13"/>
      <c r="S122" s="13"/>
      <c r="T122" s="13"/>
      <c r="U122" s="13"/>
      <c r="V122" s="13"/>
      <c r="W122" s="13"/>
      <c r="X122" s="24"/>
      <c r="Y122" s="24"/>
      <c r="Z122" s="24"/>
      <c r="AC122" s="19"/>
      <c r="AD122" s="19"/>
      <c r="AG122" s="25"/>
      <c r="AH122" s="25"/>
      <c r="AI122" s="25"/>
      <c r="AK122" s="19"/>
      <c r="AL122" s="19"/>
      <c r="AM122" s="19"/>
    </row>
    <row r="123" spans="1:39" ht="15">
      <c r="A123" s="5" t="s">
        <v>110</v>
      </c>
      <c r="B123" s="20">
        <v>53337.08</v>
      </c>
      <c r="C123" s="21">
        <v>53249.85</v>
      </c>
      <c r="D123" s="20">
        <v>56841.94</v>
      </c>
      <c r="E123" s="22">
        <f t="shared" si="8"/>
        <v>-0.06319435965767536</v>
      </c>
      <c r="F123" s="23">
        <f t="shared" si="9"/>
        <v>-3592.090000000004</v>
      </c>
      <c r="G123" s="21" t="e">
        <f>#REF!</f>
        <v>#REF!</v>
      </c>
      <c r="H123" s="21" t="e">
        <f>#REF!</f>
        <v>#REF!</v>
      </c>
      <c r="I123" s="21" t="e">
        <f>#REF!</f>
        <v>#REF!</v>
      </c>
      <c r="J123" s="21" t="e">
        <f>D123-#REF!-#REF!</f>
        <v>#REF!</v>
      </c>
      <c r="K123" s="21" t="e">
        <f t="shared" si="10"/>
        <v>#REF!</v>
      </c>
      <c r="L123" s="22" t="str">
        <f t="shared" si="11"/>
        <v> </v>
      </c>
      <c r="R123" s="13"/>
      <c r="S123" s="13"/>
      <c r="T123" s="13"/>
      <c r="U123" s="13"/>
      <c r="V123" s="13"/>
      <c r="W123" s="13"/>
      <c r="X123" s="24"/>
      <c r="Y123" s="24"/>
      <c r="Z123" s="24"/>
      <c r="AC123" s="19"/>
      <c r="AD123" s="19"/>
      <c r="AG123" s="25"/>
      <c r="AH123" s="25"/>
      <c r="AI123" s="25"/>
      <c r="AK123" s="19"/>
      <c r="AL123" s="19"/>
      <c r="AM123" s="19"/>
    </row>
    <row r="124" spans="1:39" ht="15">
      <c r="A124" s="5" t="s">
        <v>111</v>
      </c>
      <c r="B124" s="20">
        <v>118863.03</v>
      </c>
      <c r="C124" s="21">
        <v>118667.04000000001</v>
      </c>
      <c r="D124" s="20">
        <v>110428.12</v>
      </c>
      <c r="E124" s="22">
        <f t="shared" si="8"/>
        <v>0.07460889490828979</v>
      </c>
      <c r="F124" s="23">
        <f t="shared" si="9"/>
        <v>8238.920000000013</v>
      </c>
      <c r="G124" s="21" t="e">
        <f>#REF!</f>
        <v>#REF!</v>
      </c>
      <c r="H124" s="21" t="e">
        <f>#REF!</f>
        <v>#REF!</v>
      </c>
      <c r="I124" s="21" t="e">
        <f>#REF!</f>
        <v>#REF!</v>
      </c>
      <c r="J124" s="21" t="e">
        <f>D124-#REF!-#REF!</f>
        <v>#REF!</v>
      </c>
      <c r="K124" s="21" t="e">
        <f t="shared" si="10"/>
        <v>#REF!</v>
      </c>
      <c r="L124" s="22" t="str">
        <f t="shared" si="11"/>
        <v> </v>
      </c>
      <c r="R124" s="13"/>
      <c r="S124" s="13"/>
      <c r="T124" s="13"/>
      <c r="U124" s="13"/>
      <c r="V124" s="13"/>
      <c r="W124" s="13"/>
      <c r="X124" s="24"/>
      <c r="Y124" s="24"/>
      <c r="Z124" s="24"/>
      <c r="AC124" s="19"/>
      <c r="AD124" s="19"/>
      <c r="AG124" s="25"/>
      <c r="AH124" s="25"/>
      <c r="AI124" s="25"/>
      <c r="AK124" s="19"/>
      <c r="AL124" s="19"/>
      <c r="AM124" s="19"/>
    </row>
    <row r="125" spans="1:39" ht="15">
      <c r="A125" s="5" t="s">
        <v>112</v>
      </c>
      <c r="B125" s="20">
        <v>60552.02</v>
      </c>
      <c r="C125" s="21">
        <v>60456.079999999994</v>
      </c>
      <c r="D125" s="20">
        <v>64865.420000000006</v>
      </c>
      <c r="E125" s="22">
        <f t="shared" si="8"/>
        <v>-0.06797674323237267</v>
      </c>
      <c r="F125" s="23">
        <f t="shared" si="9"/>
        <v>-4409.340000000011</v>
      </c>
      <c r="G125" s="21" t="e">
        <f>#REF!</f>
        <v>#REF!</v>
      </c>
      <c r="H125" s="21" t="e">
        <f>#REF!</f>
        <v>#REF!</v>
      </c>
      <c r="I125" s="21" t="e">
        <f>#REF!</f>
        <v>#REF!</v>
      </c>
      <c r="J125" s="21" t="e">
        <f>D125-#REF!-#REF!</f>
        <v>#REF!</v>
      </c>
      <c r="K125" s="21" t="e">
        <f t="shared" si="10"/>
        <v>#REF!</v>
      </c>
      <c r="L125" s="22" t="str">
        <f t="shared" si="11"/>
        <v> </v>
      </c>
      <c r="R125" s="13"/>
      <c r="S125" s="13"/>
      <c r="T125" s="13"/>
      <c r="U125" s="13"/>
      <c r="V125" s="13"/>
      <c r="W125" s="13"/>
      <c r="X125" s="24"/>
      <c r="Y125" s="24"/>
      <c r="Z125" s="24"/>
      <c r="AC125" s="19"/>
      <c r="AD125" s="19"/>
      <c r="AG125" s="25"/>
      <c r="AH125" s="25"/>
      <c r="AI125" s="25"/>
      <c r="AK125" s="19"/>
      <c r="AL125" s="19"/>
      <c r="AM125" s="19"/>
    </row>
    <row r="126" spans="1:39" ht="15">
      <c r="A126" s="5" t="s">
        <v>113</v>
      </c>
      <c r="B126" s="20">
        <v>52562.75</v>
      </c>
      <c r="C126" s="21">
        <v>52475.899999999994</v>
      </c>
      <c r="D126" s="20">
        <v>50550.05</v>
      </c>
      <c r="E126" s="22">
        <f t="shared" si="8"/>
        <v>0.0380978851652964</v>
      </c>
      <c r="F126" s="23">
        <f t="shared" si="9"/>
        <v>1925.8499999999913</v>
      </c>
      <c r="G126" s="21" t="e">
        <f>#REF!</f>
        <v>#REF!</v>
      </c>
      <c r="H126" s="21" t="e">
        <f>#REF!</f>
        <v>#REF!</v>
      </c>
      <c r="I126" s="21" t="e">
        <f>#REF!</f>
        <v>#REF!</v>
      </c>
      <c r="J126" s="21" t="e">
        <f>D126-#REF!-#REF!</f>
        <v>#REF!</v>
      </c>
      <c r="K126" s="21" t="e">
        <f t="shared" si="10"/>
        <v>#REF!</v>
      </c>
      <c r="L126" s="22" t="str">
        <f t="shared" si="11"/>
        <v> </v>
      </c>
      <c r="R126" s="13"/>
      <c r="S126" s="13"/>
      <c r="T126" s="13"/>
      <c r="U126" s="13"/>
      <c r="V126" s="13"/>
      <c r="W126" s="13"/>
      <c r="X126" s="24"/>
      <c r="Y126" s="24"/>
      <c r="Z126" s="24"/>
      <c r="AC126" s="19"/>
      <c r="AD126" s="19"/>
      <c r="AG126" s="25"/>
      <c r="AH126" s="25"/>
      <c r="AI126" s="25"/>
      <c r="AK126" s="19"/>
      <c r="AL126" s="19"/>
      <c r="AM126" s="19"/>
    </row>
    <row r="127" spans="1:39" ht="15">
      <c r="A127" s="5" t="s">
        <v>114</v>
      </c>
      <c r="B127" s="20">
        <v>28986.16</v>
      </c>
      <c r="C127" s="21">
        <v>28938.43</v>
      </c>
      <c r="D127" s="20">
        <v>27679.500000000004</v>
      </c>
      <c r="E127" s="22">
        <f t="shared" si="8"/>
        <v>0.045482396719593796</v>
      </c>
      <c r="F127" s="23">
        <f t="shared" si="9"/>
        <v>1258.9299999999967</v>
      </c>
      <c r="G127" s="21" t="e">
        <f>#REF!</f>
        <v>#REF!</v>
      </c>
      <c r="H127" s="21" t="e">
        <f>#REF!</f>
        <v>#REF!</v>
      </c>
      <c r="I127" s="21" t="e">
        <f>#REF!</f>
        <v>#REF!</v>
      </c>
      <c r="J127" s="21" t="e">
        <f>D127-#REF!-#REF!</f>
        <v>#REF!</v>
      </c>
      <c r="K127" s="21" t="e">
        <f t="shared" si="10"/>
        <v>#REF!</v>
      </c>
      <c r="L127" s="22" t="str">
        <f t="shared" si="11"/>
        <v> </v>
      </c>
      <c r="R127" s="13"/>
      <c r="S127" s="13"/>
      <c r="T127" s="13"/>
      <c r="U127" s="13"/>
      <c r="V127" s="13"/>
      <c r="W127" s="13"/>
      <c r="X127" s="24"/>
      <c r="Y127" s="24"/>
      <c r="Z127" s="24"/>
      <c r="AC127" s="19"/>
      <c r="AD127" s="19"/>
      <c r="AG127" s="25"/>
      <c r="AH127" s="25"/>
      <c r="AI127" s="25"/>
      <c r="AK127" s="19"/>
      <c r="AL127" s="19"/>
      <c r="AM127" s="19"/>
    </row>
    <row r="128" spans="1:39" ht="15">
      <c r="A128" s="5" t="s">
        <v>115</v>
      </c>
      <c r="B128" s="20">
        <v>58764.02</v>
      </c>
      <c r="C128" s="21">
        <v>58669.58</v>
      </c>
      <c r="D128" s="20">
        <v>158207.46</v>
      </c>
      <c r="E128" s="22">
        <f t="shared" si="8"/>
        <v>-0.6291604706882975</v>
      </c>
      <c r="F128" s="23">
        <f t="shared" si="9"/>
        <v>-99537.87999999999</v>
      </c>
      <c r="G128" s="21" t="e">
        <f>#REF!</f>
        <v>#REF!</v>
      </c>
      <c r="H128" s="21" t="e">
        <f>#REF!</f>
        <v>#REF!</v>
      </c>
      <c r="I128" s="21" t="e">
        <f>#REF!</f>
        <v>#REF!</v>
      </c>
      <c r="J128" s="21" t="e">
        <f>D128-#REF!-#REF!</f>
        <v>#REF!</v>
      </c>
      <c r="K128" s="21" t="e">
        <f t="shared" si="10"/>
        <v>#REF!</v>
      </c>
      <c r="L128" s="22" t="str">
        <f t="shared" si="11"/>
        <v> </v>
      </c>
      <c r="R128" s="13"/>
      <c r="S128" s="13"/>
      <c r="T128" s="13"/>
      <c r="U128" s="13"/>
      <c r="V128" s="13"/>
      <c r="W128" s="13"/>
      <c r="X128" s="24"/>
      <c r="Y128" s="24"/>
      <c r="Z128" s="24"/>
      <c r="AC128" s="19"/>
      <c r="AD128" s="19"/>
      <c r="AG128" s="25"/>
      <c r="AH128" s="25"/>
      <c r="AI128" s="25"/>
      <c r="AK128" s="19"/>
      <c r="AL128" s="19"/>
      <c r="AM128" s="19"/>
    </row>
    <row r="129" spans="1:39" ht="15">
      <c r="A129" s="5" t="s">
        <v>116</v>
      </c>
      <c r="B129" s="20">
        <v>53802.31</v>
      </c>
      <c r="C129" s="21">
        <v>53714.20999999999</v>
      </c>
      <c r="D129" s="20">
        <v>54088.46</v>
      </c>
      <c r="E129" s="22">
        <f t="shared" si="8"/>
        <v>-0.006919220846738977</v>
      </c>
      <c r="F129" s="23">
        <f t="shared" si="9"/>
        <v>-374.2500000000073</v>
      </c>
      <c r="G129" s="21" t="e">
        <f>#REF!</f>
        <v>#REF!</v>
      </c>
      <c r="H129" s="21" t="e">
        <f>#REF!</f>
        <v>#REF!</v>
      </c>
      <c r="I129" s="21" t="e">
        <f>#REF!</f>
        <v>#REF!</v>
      </c>
      <c r="J129" s="21" t="e">
        <f>D129-#REF!-#REF!</f>
        <v>#REF!</v>
      </c>
      <c r="K129" s="21" t="e">
        <f t="shared" si="10"/>
        <v>#REF!</v>
      </c>
      <c r="L129" s="22" t="str">
        <f t="shared" si="11"/>
        <v> </v>
      </c>
      <c r="R129" s="13"/>
      <c r="S129" s="13"/>
      <c r="T129" s="13"/>
      <c r="U129" s="13"/>
      <c r="V129" s="13"/>
      <c r="W129" s="13"/>
      <c r="X129" s="24"/>
      <c r="Y129" s="24"/>
      <c r="Z129" s="24"/>
      <c r="AC129" s="19"/>
      <c r="AD129" s="19"/>
      <c r="AG129" s="25"/>
      <c r="AH129" s="25"/>
      <c r="AI129" s="25"/>
      <c r="AK129" s="19"/>
      <c r="AL129" s="19"/>
      <c r="AM129" s="19"/>
    </row>
    <row r="130" spans="1:39" ht="15">
      <c r="A130" s="5" t="s">
        <v>117</v>
      </c>
      <c r="B130" s="20">
        <v>110632.94</v>
      </c>
      <c r="C130" s="21">
        <v>110450.58</v>
      </c>
      <c r="D130" s="20">
        <v>94619.06</v>
      </c>
      <c r="E130" s="22">
        <f t="shared" si="8"/>
        <v>0.16731850855419622</v>
      </c>
      <c r="F130" s="23">
        <f t="shared" si="9"/>
        <v>15831.520000000004</v>
      </c>
      <c r="G130" s="21" t="e">
        <f>#REF!</f>
        <v>#REF!</v>
      </c>
      <c r="H130" s="21" t="e">
        <f>#REF!</f>
        <v>#REF!</v>
      </c>
      <c r="I130" s="21" t="e">
        <f>#REF!</f>
        <v>#REF!</v>
      </c>
      <c r="J130" s="21" t="e">
        <f>D130-#REF!-#REF!</f>
        <v>#REF!</v>
      </c>
      <c r="K130" s="21" t="e">
        <f t="shared" si="10"/>
        <v>#REF!</v>
      </c>
      <c r="L130" s="22" t="str">
        <f t="shared" si="11"/>
        <v> </v>
      </c>
      <c r="R130" s="13"/>
      <c r="S130" s="13"/>
      <c r="T130" s="13"/>
      <c r="U130" s="13"/>
      <c r="V130" s="13"/>
      <c r="W130" s="13"/>
      <c r="X130" s="24"/>
      <c r="Y130" s="24"/>
      <c r="Z130" s="24"/>
      <c r="AC130" s="19"/>
      <c r="AD130" s="19"/>
      <c r="AG130" s="25"/>
      <c r="AH130" s="25"/>
      <c r="AI130" s="25"/>
      <c r="AK130" s="19"/>
      <c r="AL130" s="19"/>
      <c r="AM130" s="19"/>
    </row>
    <row r="131" spans="1:39" ht="15">
      <c r="A131" s="5" t="s">
        <v>118</v>
      </c>
      <c r="B131" s="20">
        <v>149708.64</v>
      </c>
      <c r="C131" s="21">
        <v>149466.03000000003</v>
      </c>
      <c r="D131" s="20">
        <v>181527.40999999997</v>
      </c>
      <c r="E131" s="22">
        <f t="shared" si="8"/>
        <v>-0.17662004872983067</v>
      </c>
      <c r="F131" s="23">
        <f t="shared" si="9"/>
        <v>-32061.379999999946</v>
      </c>
      <c r="G131" s="21" t="e">
        <f>#REF!</f>
        <v>#REF!</v>
      </c>
      <c r="H131" s="21" t="e">
        <f>#REF!</f>
        <v>#REF!</v>
      </c>
      <c r="I131" s="21" t="e">
        <f>#REF!</f>
        <v>#REF!</v>
      </c>
      <c r="J131" s="21" t="e">
        <f>D131-#REF!-#REF!</f>
        <v>#REF!</v>
      </c>
      <c r="K131" s="21" t="e">
        <f t="shared" si="10"/>
        <v>#REF!</v>
      </c>
      <c r="L131" s="22" t="str">
        <f t="shared" si="11"/>
        <v> </v>
      </c>
      <c r="R131" s="13"/>
      <c r="S131" s="13"/>
      <c r="T131" s="13"/>
      <c r="U131" s="13"/>
      <c r="V131" s="13"/>
      <c r="W131" s="13"/>
      <c r="X131" s="24"/>
      <c r="Y131" s="24"/>
      <c r="Z131" s="24"/>
      <c r="AC131" s="19"/>
      <c r="AD131" s="19"/>
      <c r="AG131" s="25"/>
      <c r="AH131" s="25"/>
      <c r="AI131" s="25"/>
      <c r="AK131" s="19"/>
      <c r="AL131" s="19"/>
      <c r="AM131" s="19"/>
    </row>
    <row r="132" spans="1:39" ht="15">
      <c r="A132" s="5" t="s">
        <v>182</v>
      </c>
      <c r="B132" s="20">
        <v>170147.47000000003</v>
      </c>
      <c r="C132" s="21">
        <v>169867.66000000003</v>
      </c>
      <c r="D132" s="20">
        <v>0</v>
      </c>
      <c r="E132" s="22" t="str">
        <f t="shared" si="8"/>
        <v> </v>
      </c>
      <c r="F132" s="23">
        <f t="shared" si="9"/>
        <v>169867.66000000003</v>
      </c>
      <c r="G132" s="21" t="e">
        <f>#REF!</f>
        <v>#REF!</v>
      </c>
      <c r="H132" s="21" t="e">
        <f>#REF!</f>
        <v>#REF!</v>
      </c>
      <c r="I132" s="21" t="e">
        <f>#REF!</f>
        <v>#REF!</v>
      </c>
      <c r="J132" s="21" t="e">
        <f>D132-#REF!-#REF!</f>
        <v>#REF!</v>
      </c>
      <c r="K132" s="21" t="e">
        <f>F132-G132-H132-I132</f>
        <v>#REF!</v>
      </c>
      <c r="L132" s="22" t="str">
        <f>IF(ISERR(K132/J132)," ",K132/J132)</f>
        <v> </v>
      </c>
      <c r="R132" s="13"/>
      <c r="S132" s="13"/>
      <c r="T132" s="13"/>
      <c r="U132" s="13"/>
      <c r="V132" s="13"/>
      <c r="W132" s="13"/>
      <c r="X132" s="24"/>
      <c r="Y132" s="24"/>
      <c r="Z132" s="24"/>
      <c r="AC132" s="19"/>
      <c r="AD132" s="19"/>
      <c r="AG132" s="25"/>
      <c r="AH132" s="25"/>
      <c r="AI132" s="25"/>
      <c r="AK132" s="19"/>
      <c r="AL132" s="19"/>
      <c r="AM132" s="19"/>
    </row>
    <row r="133" spans="1:39" ht="15">
      <c r="A133" s="5" t="s">
        <v>119</v>
      </c>
      <c r="B133" s="20">
        <v>310744.33</v>
      </c>
      <c r="C133" s="21">
        <v>310233.51</v>
      </c>
      <c r="D133" s="20">
        <v>315739.12000000005</v>
      </c>
      <c r="E133" s="22">
        <f t="shared" si="8"/>
        <v>-0.017437212088258318</v>
      </c>
      <c r="F133" s="23">
        <f t="shared" si="9"/>
        <v>-5505.610000000044</v>
      </c>
      <c r="G133" s="21" t="e">
        <f>#REF!</f>
        <v>#REF!</v>
      </c>
      <c r="H133" s="21" t="e">
        <f>#REF!</f>
        <v>#REF!</v>
      </c>
      <c r="I133" s="21" t="e">
        <f>#REF!</f>
        <v>#REF!</v>
      </c>
      <c r="J133" s="21" t="e">
        <f>D133-#REF!-#REF!</f>
        <v>#REF!</v>
      </c>
      <c r="K133" s="21" t="e">
        <f t="shared" si="10"/>
        <v>#REF!</v>
      </c>
      <c r="L133" s="22" t="str">
        <f t="shared" si="11"/>
        <v> </v>
      </c>
      <c r="R133" s="13"/>
      <c r="S133" s="13"/>
      <c r="T133" s="13"/>
      <c r="U133" s="13"/>
      <c r="V133" s="13"/>
      <c r="W133" s="13"/>
      <c r="X133" s="24"/>
      <c r="Y133" s="24"/>
      <c r="Z133" s="24"/>
      <c r="AC133" s="19"/>
      <c r="AD133" s="19"/>
      <c r="AG133" s="25"/>
      <c r="AH133" s="25"/>
      <c r="AI133" s="25"/>
      <c r="AK133" s="19"/>
      <c r="AL133" s="19"/>
      <c r="AM133" s="19"/>
    </row>
    <row r="134" spans="1:39" ht="15">
      <c r="A134" s="5" t="s">
        <v>180</v>
      </c>
      <c r="B134" s="20">
        <v>206649.85</v>
      </c>
      <c r="C134" s="21">
        <v>206308.33000000002</v>
      </c>
      <c r="D134" s="20">
        <v>212271.00000000003</v>
      </c>
      <c r="E134" s="22">
        <f t="shared" si="8"/>
        <v>-0.028089894521625716</v>
      </c>
      <c r="F134" s="23">
        <f t="shared" si="9"/>
        <v>-5962.670000000013</v>
      </c>
      <c r="G134" s="21" t="e">
        <f>#REF!</f>
        <v>#REF!</v>
      </c>
      <c r="H134" s="21" t="e">
        <f>#REF!</f>
        <v>#REF!</v>
      </c>
      <c r="I134" s="21" t="e">
        <f>#REF!</f>
        <v>#REF!</v>
      </c>
      <c r="J134" s="21" t="e">
        <f>D134-#REF!-#REF!</f>
        <v>#REF!</v>
      </c>
      <c r="K134" s="21" t="e">
        <f>F134-G134-H134-I134</f>
        <v>#REF!</v>
      </c>
      <c r="L134" s="22" t="str">
        <f>IF(ISERR(K134/J134)," ",K134/J134)</f>
        <v> </v>
      </c>
      <c r="R134" s="13"/>
      <c r="S134" s="13"/>
      <c r="T134" s="13"/>
      <c r="U134" s="13"/>
      <c r="V134" s="13"/>
      <c r="W134" s="13"/>
      <c r="X134" s="24"/>
      <c r="Y134" s="24"/>
      <c r="Z134" s="24"/>
      <c r="AC134" s="19"/>
      <c r="AD134" s="19"/>
      <c r="AG134" s="25"/>
      <c r="AH134" s="25"/>
      <c r="AI134" s="25"/>
      <c r="AK134" s="19"/>
      <c r="AL134" s="19"/>
      <c r="AM134" s="19"/>
    </row>
    <row r="135" spans="1:39" ht="15">
      <c r="A135" s="5" t="s">
        <v>120</v>
      </c>
      <c r="B135" s="20">
        <v>213262.02000000002</v>
      </c>
      <c r="C135" s="21">
        <v>212910.45</v>
      </c>
      <c r="D135" s="20">
        <v>213704.51</v>
      </c>
      <c r="E135" s="22">
        <f t="shared" si="8"/>
        <v>-0.00371569135344873</v>
      </c>
      <c r="F135" s="23">
        <f t="shared" si="9"/>
        <v>-794.0599999999977</v>
      </c>
      <c r="G135" s="21" t="e">
        <f>#REF!</f>
        <v>#REF!</v>
      </c>
      <c r="H135" s="21" t="e">
        <f>#REF!</f>
        <v>#REF!</v>
      </c>
      <c r="I135" s="21" t="e">
        <f>#REF!</f>
        <v>#REF!</v>
      </c>
      <c r="J135" s="21" t="e">
        <f>D135-#REF!-#REF!</f>
        <v>#REF!</v>
      </c>
      <c r="K135" s="21" t="e">
        <f>F135-G135-H135-I135</f>
        <v>#REF!</v>
      </c>
      <c r="L135" s="22" t="str">
        <f>IF(ISERR(K135/J135)," ",K135/J135)</f>
        <v> </v>
      </c>
      <c r="R135" s="13"/>
      <c r="S135" s="13"/>
      <c r="T135" s="13"/>
      <c r="U135" s="13"/>
      <c r="V135" s="13"/>
      <c r="W135" s="13"/>
      <c r="X135" s="24"/>
      <c r="Y135" s="24"/>
      <c r="Z135" s="24"/>
      <c r="AC135" s="19"/>
      <c r="AD135" s="19"/>
      <c r="AG135" s="25"/>
      <c r="AH135" s="25"/>
      <c r="AI135" s="25"/>
      <c r="AK135" s="19"/>
      <c r="AL135" s="19"/>
      <c r="AM135" s="19"/>
    </row>
    <row r="136" spans="1:39" ht="15">
      <c r="A136" s="5" t="s">
        <v>121</v>
      </c>
      <c r="B136" s="20">
        <v>43257.58</v>
      </c>
      <c r="C136" s="21">
        <v>43186.94</v>
      </c>
      <c r="D136" s="20">
        <v>45358.40000000001</v>
      </c>
      <c r="E136" s="22">
        <f t="shared" si="8"/>
        <v>-0.04787338177713513</v>
      </c>
      <c r="F136" s="23">
        <f t="shared" si="9"/>
        <v>-2171.4600000000064</v>
      </c>
      <c r="G136" s="21" t="e">
        <f>#REF!</f>
        <v>#REF!</v>
      </c>
      <c r="H136" s="21" t="e">
        <f>#REF!</f>
        <v>#REF!</v>
      </c>
      <c r="I136" s="21" t="e">
        <f>#REF!</f>
        <v>#REF!</v>
      </c>
      <c r="J136" s="21" t="e">
        <f>D136-#REF!-#REF!</f>
        <v>#REF!</v>
      </c>
      <c r="K136" s="21" t="e">
        <f>F136-G136-H136-I136</f>
        <v>#REF!</v>
      </c>
      <c r="L136" s="22" t="str">
        <f>IF(ISERR(K136/J136)," ",K136/J136)</f>
        <v> </v>
      </c>
      <c r="R136" s="13"/>
      <c r="S136" s="13"/>
      <c r="T136" s="13"/>
      <c r="U136" s="13"/>
      <c r="V136" s="13"/>
      <c r="W136" s="13"/>
      <c r="X136" s="24"/>
      <c r="Y136" s="24"/>
      <c r="Z136" s="24"/>
      <c r="AC136" s="19"/>
      <c r="AD136" s="19"/>
      <c r="AG136" s="25"/>
      <c r="AH136" s="25"/>
      <c r="AI136" s="25"/>
      <c r="AK136" s="19"/>
      <c r="AL136" s="19"/>
      <c r="AM136" s="19"/>
    </row>
    <row r="137" spans="1:39" ht="15">
      <c r="A137" s="5" t="s">
        <v>181</v>
      </c>
      <c r="B137" s="20">
        <v>67874.98</v>
      </c>
      <c r="C137" s="21">
        <v>67762.82</v>
      </c>
      <c r="D137" s="20">
        <v>71590.87</v>
      </c>
      <c r="E137" s="22">
        <f t="shared" si="8"/>
        <v>-0.05347120380014922</v>
      </c>
      <c r="F137" s="23">
        <f t="shared" si="9"/>
        <v>-3828.0499999999884</v>
      </c>
      <c r="G137" s="21" t="e">
        <f>#REF!</f>
        <v>#REF!</v>
      </c>
      <c r="H137" s="21" t="e">
        <f>#REF!</f>
        <v>#REF!</v>
      </c>
      <c r="I137" s="21" t="e">
        <f>#REF!</f>
        <v>#REF!</v>
      </c>
      <c r="J137" s="21" t="e">
        <f>D137-#REF!-#REF!</f>
        <v>#REF!</v>
      </c>
      <c r="K137" s="21" t="e">
        <f>F137-G137-H137-I137</f>
        <v>#REF!</v>
      </c>
      <c r="L137" s="22" t="str">
        <f>IF(ISERR(K137/J137)," ",K137/J137)</f>
        <v> </v>
      </c>
      <c r="R137" s="13"/>
      <c r="S137" s="13"/>
      <c r="T137" s="13"/>
      <c r="U137" s="13"/>
      <c r="V137" s="13"/>
      <c r="W137" s="13"/>
      <c r="X137" s="24"/>
      <c r="Y137" s="24"/>
      <c r="Z137" s="24"/>
      <c r="AC137" s="19"/>
      <c r="AD137" s="19"/>
      <c r="AG137" s="25"/>
      <c r="AH137" s="25"/>
      <c r="AI137" s="25"/>
      <c r="AK137" s="19"/>
      <c r="AL137" s="19"/>
      <c r="AM137" s="19"/>
    </row>
    <row r="138" spans="1:39" ht="15">
      <c r="A138" s="5" t="s">
        <v>175</v>
      </c>
      <c r="B138" s="20">
        <v>31234.98</v>
      </c>
      <c r="C138" s="21">
        <v>31183.5</v>
      </c>
      <c r="D138" s="20">
        <v>31761.61</v>
      </c>
      <c r="E138" s="22">
        <f t="shared" si="8"/>
        <v>-0.018201533234618792</v>
      </c>
      <c r="F138" s="23">
        <f t="shared" si="9"/>
        <v>-578.1100000000006</v>
      </c>
      <c r="G138" s="21" t="e">
        <f>#REF!</f>
        <v>#REF!</v>
      </c>
      <c r="H138" s="21" t="e">
        <f>#REF!</f>
        <v>#REF!</v>
      </c>
      <c r="I138" s="21" t="e">
        <f>#REF!</f>
        <v>#REF!</v>
      </c>
      <c r="J138" s="21" t="e">
        <f>D138-#REF!-#REF!</f>
        <v>#REF!</v>
      </c>
      <c r="K138" s="21" t="e">
        <f>F138-G138-H138-I138</f>
        <v>#REF!</v>
      </c>
      <c r="L138" s="22" t="str">
        <f>IF(ISERR(K138/J138)," ",K138/J138)</f>
        <v> </v>
      </c>
      <c r="R138" s="13"/>
      <c r="S138" s="13"/>
      <c r="T138" s="13"/>
      <c r="U138" s="13"/>
      <c r="V138" s="13"/>
      <c r="W138" s="13"/>
      <c r="X138" s="24"/>
      <c r="Y138" s="24"/>
      <c r="Z138" s="24"/>
      <c r="AC138" s="19"/>
      <c r="AD138" s="19"/>
      <c r="AG138" s="25"/>
      <c r="AH138" s="25"/>
      <c r="AI138" s="25"/>
      <c r="AK138" s="19"/>
      <c r="AL138" s="19"/>
      <c r="AM138" s="19"/>
    </row>
    <row r="139" spans="1:39" ht="15">
      <c r="A139" s="5" t="s">
        <v>122</v>
      </c>
      <c r="B139" s="20">
        <v>230501.02999999997</v>
      </c>
      <c r="C139" s="21">
        <v>230128.21999999997</v>
      </c>
      <c r="D139" s="20">
        <v>251539.09000000003</v>
      </c>
      <c r="E139" s="22">
        <f t="shared" si="8"/>
        <v>-0.08511945399818395</v>
      </c>
      <c r="F139" s="23">
        <f t="shared" si="9"/>
        <v>-21410.870000000054</v>
      </c>
      <c r="G139" s="21" t="e">
        <f>#REF!</f>
        <v>#REF!</v>
      </c>
      <c r="H139" s="21" t="e">
        <f>#REF!</f>
        <v>#REF!</v>
      </c>
      <c r="I139" s="21" t="e">
        <f>#REF!</f>
        <v>#REF!</v>
      </c>
      <c r="J139" s="21" t="e">
        <f>D139-#REF!-#REF!</f>
        <v>#REF!</v>
      </c>
      <c r="K139" s="21" t="e">
        <f t="shared" si="10"/>
        <v>#REF!</v>
      </c>
      <c r="L139" s="22" t="str">
        <f t="shared" si="11"/>
        <v> </v>
      </c>
      <c r="R139" s="13"/>
      <c r="S139" s="13"/>
      <c r="T139" s="13"/>
      <c r="U139" s="13"/>
      <c r="V139" s="13"/>
      <c r="W139" s="13"/>
      <c r="X139" s="24"/>
      <c r="Y139" s="24"/>
      <c r="Z139" s="24"/>
      <c r="AC139" s="19"/>
      <c r="AD139" s="19"/>
      <c r="AG139" s="25"/>
      <c r="AH139" s="25"/>
      <c r="AI139" s="25"/>
      <c r="AK139" s="19"/>
      <c r="AL139" s="19"/>
      <c r="AM139" s="19"/>
    </row>
    <row r="140" spans="1:39" ht="15">
      <c r="A140" s="5" t="s">
        <v>174</v>
      </c>
      <c r="B140" s="20">
        <v>95954.5</v>
      </c>
      <c r="C140" s="21">
        <v>95743.89</v>
      </c>
      <c r="D140" s="20">
        <v>93759.96000000002</v>
      </c>
      <c r="E140" s="22">
        <f t="shared" si="8"/>
        <v>0.021159671996446864</v>
      </c>
      <c r="F140" s="23">
        <f t="shared" si="9"/>
        <v>1983.9299999999785</v>
      </c>
      <c r="G140" s="21" t="e">
        <f>#REF!</f>
        <v>#REF!</v>
      </c>
      <c r="H140" s="21" t="e">
        <f>#REF!</f>
        <v>#REF!</v>
      </c>
      <c r="I140" s="21" t="e">
        <f>#REF!</f>
        <v>#REF!</v>
      </c>
      <c r="J140" s="21" t="e">
        <f>D140-#REF!-#REF!</f>
        <v>#REF!</v>
      </c>
      <c r="K140" s="21" t="e">
        <f t="shared" si="10"/>
        <v>#REF!</v>
      </c>
      <c r="L140" s="22" t="str">
        <f t="shared" si="11"/>
        <v> </v>
      </c>
      <c r="R140" s="13"/>
      <c r="S140" s="13"/>
      <c r="T140" s="13"/>
      <c r="U140" s="13"/>
      <c r="V140" s="13"/>
      <c r="W140" s="13"/>
      <c r="X140" s="24"/>
      <c r="Y140" s="24"/>
      <c r="Z140" s="24"/>
      <c r="AC140" s="19"/>
      <c r="AD140" s="19"/>
      <c r="AG140" s="25"/>
      <c r="AH140" s="25"/>
      <c r="AI140" s="25"/>
      <c r="AK140" s="19"/>
      <c r="AL140" s="19"/>
      <c r="AM140" s="19"/>
    </row>
    <row r="141" spans="1:39" ht="15">
      <c r="A141" s="5" t="s">
        <v>123</v>
      </c>
      <c r="B141" s="20">
        <v>214739.81000000003</v>
      </c>
      <c r="C141" s="21">
        <v>214397.29000000004</v>
      </c>
      <c r="D141" s="20">
        <v>216053.34000000003</v>
      </c>
      <c r="E141" s="22">
        <f t="shared" si="8"/>
        <v>-0.007665005317668258</v>
      </c>
      <c r="F141" s="23">
        <f t="shared" si="9"/>
        <v>-1656.0499999999884</v>
      </c>
      <c r="G141" s="21" t="e">
        <f>#REF!</f>
        <v>#REF!</v>
      </c>
      <c r="H141" s="21" t="e">
        <f>#REF!</f>
        <v>#REF!</v>
      </c>
      <c r="I141" s="21" t="e">
        <f>#REF!</f>
        <v>#REF!</v>
      </c>
      <c r="J141" s="21" t="e">
        <f>D141-#REF!-#REF!</f>
        <v>#REF!</v>
      </c>
      <c r="K141" s="21" t="e">
        <f t="shared" si="10"/>
        <v>#REF!</v>
      </c>
      <c r="L141" s="22" t="str">
        <f t="shared" si="11"/>
        <v> </v>
      </c>
      <c r="R141" s="13"/>
      <c r="S141" s="13"/>
      <c r="T141" s="13"/>
      <c r="U141" s="13"/>
      <c r="V141" s="13"/>
      <c r="W141" s="13"/>
      <c r="X141" s="24"/>
      <c r="Y141" s="24"/>
      <c r="Z141" s="24"/>
      <c r="AC141" s="19"/>
      <c r="AD141" s="19"/>
      <c r="AG141" s="25"/>
      <c r="AH141" s="25"/>
      <c r="AI141" s="25"/>
      <c r="AK141" s="19"/>
      <c r="AL141" s="19"/>
      <c r="AM141" s="19"/>
    </row>
    <row r="142" spans="1:39" ht="15">
      <c r="A142" s="5" t="s">
        <v>124</v>
      </c>
      <c r="B142" s="20">
        <v>118558.41</v>
      </c>
      <c r="C142" s="21">
        <v>118367.19</v>
      </c>
      <c r="D142" s="20">
        <v>121248.45000000001</v>
      </c>
      <c r="E142" s="22">
        <f t="shared" si="8"/>
        <v>-0.023763272850085993</v>
      </c>
      <c r="F142" s="23">
        <f t="shared" si="9"/>
        <v>-2881.2600000000093</v>
      </c>
      <c r="G142" s="21" t="e">
        <f>#REF!</f>
        <v>#REF!</v>
      </c>
      <c r="H142" s="21" t="e">
        <f>#REF!</f>
        <v>#REF!</v>
      </c>
      <c r="I142" s="21" t="e">
        <f>#REF!</f>
        <v>#REF!</v>
      </c>
      <c r="J142" s="21" t="e">
        <f>D142-#REF!-#REF!</f>
        <v>#REF!</v>
      </c>
      <c r="K142" s="21" t="e">
        <f t="shared" si="10"/>
        <v>#REF!</v>
      </c>
      <c r="L142" s="22" t="str">
        <f t="shared" si="11"/>
        <v> </v>
      </c>
      <c r="R142" s="13"/>
      <c r="S142" s="13"/>
      <c r="T142" s="13"/>
      <c r="U142" s="13"/>
      <c r="V142" s="13"/>
      <c r="W142" s="13"/>
      <c r="X142" s="24"/>
      <c r="Y142" s="24"/>
      <c r="Z142" s="24"/>
      <c r="AC142" s="19"/>
      <c r="AD142" s="19"/>
      <c r="AG142" s="25"/>
      <c r="AH142" s="25"/>
      <c r="AI142" s="25"/>
      <c r="AK142" s="19"/>
      <c r="AL142" s="19"/>
      <c r="AM142" s="19"/>
    </row>
    <row r="143" spans="1:39" ht="15">
      <c r="A143" s="5" t="s">
        <v>125</v>
      </c>
      <c r="B143" s="20">
        <v>41252.13999999999</v>
      </c>
      <c r="C143" s="21">
        <v>41184.23999999999</v>
      </c>
      <c r="D143" s="20">
        <v>43708.75</v>
      </c>
      <c r="E143" s="22">
        <f t="shared" si="8"/>
        <v>-0.05775754282609338</v>
      </c>
      <c r="F143" s="23">
        <f t="shared" si="9"/>
        <v>-2524.5100000000093</v>
      </c>
      <c r="G143" s="21" t="e">
        <f>#REF!</f>
        <v>#REF!</v>
      </c>
      <c r="H143" s="21" t="e">
        <f>#REF!</f>
        <v>#REF!</v>
      </c>
      <c r="I143" s="21" t="e">
        <f>#REF!</f>
        <v>#REF!</v>
      </c>
      <c r="J143" s="21" t="e">
        <f>D143-#REF!-#REF!</f>
        <v>#REF!</v>
      </c>
      <c r="K143" s="21" t="e">
        <f t="shared" si="10"/>
        <v>#REF!</v>
      </c>
      <c r="L143" s="22" t="str">
        <f t="shared" si="11"/>
        <v> </v>
      </c>
      <c r="R143" s="13"/>
      <c r="S143" s="13"/>
      <c r="T143" s="13"/>
      <c r="U143" s="13"/>
      <c r="V143" s="13"/>
      <c r="W143" s="13"/>
      <c r="X143" s="24"/>
      <c r="Y143" s="24"/>
      <c r="Z143" s="24"/>
      <c r="AC143" s="19"/>
      <c r="AD143" s="19"/>
      <c r="AG143" s="25"/>
      <c r="AH143" s="25"/>
      <c r="AI143" s="25"/>
      <c r="AK143" s="19"/>
      <c r="AL143" s="19"/>
      <c r="AM143" s="19"/>
    </row>
    <row r="144" spans="1:39" ht="15">
      <c r="A144" s="5" t="s">
        <v>126</v>
      </c>
      <c r="B144" s="20">
        <v>381660.41</v>
      </c>
      <c r="C144" s="21">
        <v>381033.42</v>
      </c>
      <c r="D144" s="20">
        <v>389441.88</v>
      </c>
      <c r="E144" s="22">
        <f t="shared" si="8"/>
        <v>-0.021591052302849453</v>
      </c>
      <c r="F144" s="23">
        <f t="shared" si="9"/>
        <v>-8408.460000000021</v>
      </c>
      <c r="G144" s="21" t="e">
        <f>#REF!</f>
        <v>#REF!</v>
      </c>
      <c r="H144" s="21" t="e">
        <f>#REF!</f>
        <v>#REF!</v>
      </c>
      <c r="I144" s="21" t="e">
        <f>#REF!</f>
        <v>#REF!</v>
      </c>
      <c r="J144" s="21" t="e">
        <f>D144-#REF!-#REF!</f>
        <v>#REF!</v>
      </c>
      <c r="K144" s="21" t="e">
        <f t="shared" si="10"/>
        <v>#REF!</v>
      </c>
      <c r="L144" s="22" t="str">
        <f t="shared" si="11"/>
        <v> </v>
      </c>
      <c r="R144" s="13"/>
      <c r="S144" s="13"/>
      <c r="T144" s="13"/>
      <c r="U144" s="13"/>
      <c r="V144" s="13"/>
      <c r="W144" s="13"/>
      <c r="X144" s="24"/>
      <c r="Y144" s="24"/>
      <c r="Z144" s="24"/>
      <c r="AC144" s="19"/>
      <c r="AD144" s="19"/>
      <c r="AG144" s="25"/>
      <c r="AH144" s="25"/>
      <c r="AI144" s="25"/>
      <c r="AK144" s="19"/>
      <c r="AL144" s="19"/>
      <c r="AM144" s="19"/>
    </row>
    <row r="145" spans="3:39" ht="15">
      <c r="C145" s="21"/>
      <c r="D145" s="20"/>
      <c r="E145" s="22"/>
      <c r="F145" s="27"/>
      <c r="G145" s="21"/>
      <c r="H145" s="21"/>
      <c r="I145" s="21"/>
      <c r="J145" s="21"/>
      <c r="K145" s="21"/>
      <c r="L145" s="22"/>
      <c r="R145" s="13"/>
      <c r="S145" s="13"/>
      <c r="T145" s="13"/>
      <c r="U145" s="13"/>
      <c r="V145" s="13"/>
      <c r="W145" s="13"/>
      <c r="X145" s="24"/>
      <c r="Y145" s="24"/>
      <c r="Z145" s="24"/>
      <c r="AC145" s="19"/>
      <c r="AD145" s="19"/>
      <c r="AG145" s="25"/>
      <c r="AH145" s="25"/>
      <c r="AI145" s="25"/>
      <c r="AK145" s="19"/>
      <c r="AL145" s="19"/>
      <c r="AM145" s="19"/>
    </row>
    <row r="146" spans="1:39" ht="15">
      <c r="A146" s="5" t="s">
        <v>178</v>
      </c>
      <c r="B146" s="20">
        <v>1800</v>
      </c>
      <c r="C146" s="21">
        <v>1800</v>
      </c>
      <c r="D146" s="20">
        <v>624550</v>
      </c>
      <c r="E146" s="22">
        <f t="shared" si="8"/>
        <v>-0.9971179249059323</v>
      </c>
      <c r="F146" s="23">
        <f>C146-D146</f>
        <v>-622750</v>
      </c>
      <c r="G146" s="21" t="e">
        <f>#REF!</f>
        <v>#REF!</v>
      </c>
      <c r="H146" s="21" t="e">
        <f>#REF!</f>
        <v>#REF!</v>
      </c>
      <c r="I146" s="21" t="e">
        <f>#REF!</f>
        <v>#REF!</v>
      </c>
      <c r="J146" s="21" t="e">
        <f>D146-#REF!-#REF!</f>
        <v>#REF!</v>
      </c>
      <c r="K146" s="21" t="e">
        <f>F146-G146-H146-I146</f>
        <v>#REF!</v>
      </c>
      <c r="L146" s="22" t="str">
        <f>IF(ISERR(K146/J146)," ",K146/J146)</f>
        <v> </v>
      </c>
      <c r="R146" s="13"/>
      <c r="S146" s="13"/>
      <c r="T146" s="13"/>
      <c r="U146" s="13"/>
      <c r="V146" s="13"/>
      <c r="W146" s="13"/>
      <c r="X146" s="24"/>
      <c r="Y146" s="13"/>
      <c r="Z146" s="24"/>
      <c r="AC146" s="19"/>
      <c r="AD146" s="19"/>
      <c r="AK146" s="19"/>
      <c r="AL146" s="19"/>
      <c r="AM146" s="19"/>
    </row>
    <row r="147" spans="1:39" ht="15">
      <c r="A147" s="5" t="s">
        <v>176</v>
      </c>
      <c r="B147" s="21">
        <v>47029.54</v>
      </c>
      <c r="C147" s="21">
        <v>47029.54</v>
      </c>
      <c r="D147" s="20">
        <v>60524.25</v>
      </c>
      <c r="E147" s="22">
        <f t="shared" si="8"/>
        <v>-0.22296368810848544</v>
      </c>
      <c r="F147" s="23">
        <f>C147-D147</f>
        <v>-13494.71</v>
      </c>
      <c r="G147" s="21" t="e">
        <f>#REF!</f>
        <v>#REF!</v>
      </c>
      <c r="H147" s="21" t="e">
        <f>#REF!</f>
        <v>#REF!</v>
      </c>
      <c r="I147" s="21" t="e">
        <f>#REF!</f>
        <v>#REF!</v>
      </c>
      <c r="J147" s="21" t="e">
        <f>D147-#REF!-#REF!</f>
        <v>#REF!</v>
      </c>
      <c r="K147" s="21" t="e">
        <f t="shared" si="10"/>
        <v>#REF!</v>
      </c>
      <c r="L147" s="22" t="str">
        <f t="shared" si="11"/>
        <v> </v>
      </c>
      <c r="R147" s="13"/>
      <c r="S147" s="13"/>
      <c r="T147" s="13"/>
      <c r="U147" s="13"/>
      <c r="V147" s="13"/>
      <c r="W147" s="13"/>
      <c r="X147" s="24"/>
      <c r="Y147" s="24"/>
      <c r="Z147" s="24"/>
      <c r="AC147" s="19"/>
      <c r="AD147" s="19"/>
      <c r="AK147" s="19"/>
      <c r="AL147" s="19"/>
      <c r="AM147" s="19"/>
    </row>
    <row r="148" spans="1:39" ht="15">
      <c r="A148" s="5" t="s">
        <v>128</v>
      </c>
      <c r="B148" s="5">
        <v>846796044.7</v>
      </c>
      <c r="C148" s="21">
        <v>846082435.9000001</v>
      </c>
      <c r="D148" s="20">
        <v>761161997.6800001</v>
      </c>
      <c r="E148" s="22">
        <f>IF(ISERR(F148/D148)," ",F148/D148)</f>
        <v>0.11156683922586136</v>
      </c>
      <c r="F148" s="23">
        <f>C148-D148</f>
        <v>84920438.22000003</v>
      </c>
      <c r="G148" s="21" t="e">
        <f>#REF!</f>
        <v>#REF!</v>
      </c>
      <c r="H148" s="21" t="e">
        <f>#REF!</f>
        <v>#REF!</v>
      </c>
      <c r="I148" s="21" t="e">
        <f>#REF!</f>
        <v>#REF!</v>
      </c>
      <c r="J148" s="21" t="e">
        <f>D148-#REF!-#REF!</f>
        <v>#REF!</v>
      </c>
      <c r="K148" s="21" t="e">
        <f>F148-G148-H148-I148</f>
        <v>#REF!</v>
      </c>
      <c r="L148" s="22" t="str">
        <f>IF(ISERR(K148/J148)," ",K148/J148)</f>
        <v> </v>
      </c>
      <c r="R148" s="13"/>
      <c r="S148" s="13"/>
      <c r="T148" s="13"/>
      <c r="U148" s="13"/>
      <c r="V148" s="13"/>
      <c r="W148" s="13"/>
      <c r="X148" s="24"/>
      <c r="Y148" s="24"/>
      <c r="Z148" s="24"/>
      <c r="AC148" s="19"/>
      <c r="AD148" s="19"/>
      <c r="AG148" s="25"/>
      <c r="AH148" s="25"/>
      <c r="AI148" s="25"/>
      <c r="AK148" s="19"/>
      <c r="AL148" s="19"/>
      <c r="AM148" s="19"/>
    </row>
    <row r="149" spans="1:39" ht="15">
      <c r="A149" s="5" t="s">
        <v>127</v>
      </c>
      <c r="C149" s="21"/>
      <c r="D149" s="21"/>
      <c r="E149" s="22" t="s">
        <v>127</v>
      </c>
      <c r="F149" s="27" t="s">
        <v>138</v>
      </c>
      <c r="G149" s="21" t="s">
        <v>138</v>
      </c>
      <c r="H149" s="21"/>
      <c r="I149" s="21"/>
      <c r="J149" s="21"/>
      <c r="K149" s="21"/>
      <c r="L149" s="22" t="s">
        <v>138</v>
      </c>
      <c r="R149" s="13"/>
      <c r="S149" s="13"/>
      <c r="T149" s="13"/>
      <c r="U149" s="13"/>
      <c r="V149" s="13"/>
      <c r="W149" s="13"/>
      <c r="X149" s="13"/>
      <c r="Y149" s="24"/>
      <c r="AC149" s="19"/>
      <c r="AD149" s="19"/>
      <c r="AG149" s="25"/>
      <c r="AH149" s="25"/>
      <c r="AI149" s="25"/>
      <c r="AK149" s="19"/>
      <c r="AL149" s="19"/>
      <c r="AM149" s="19"/>
    </row>
    <row r="150" spans="1:39" ht="15.75">
      <c r="A150" s="14" t="s">
        <v>129</v>
      </c>
      <c r="B150" s="29">
        <f>B151+B152</f>
        <v>1864055134.33</v>
      </c>
      <c r="C150" s="29">
        <f>C151+C152</f>
        <v>1862611358.71</v>
      </c>
      <c r="D150" s="29">
        <f>D151+D152</f>
        <v>1701685947.48</v>
      </c>
      <c r="E150" s="30">
        <f aca="true" t="shared" si="12" ref="E150:E156">IF(ISERR(F150/D150)," ",F150/D150)</f>
        <v>0.09456822010448633</v>
      </c>
      <c r="F150" s="31">
        <f aca="true" t="shared" si="13" ref="F150:K150">F151+F152</f>
        <v>160925411.23000002</v>
      </c>
      <c r="G150" s="29" t="e">
        <f t="shared" si="13"/>
        <v>#REF!</v>
      </c>
      <c r="H150" s="29" t="e">
        <f t="shared" si="13"/>
        <v>#REF!</v>
      </c>
      <c r="I150" s="29" t="e">
        <f t="shared" si="13"/>
        <v>#REF!</v>
      </c>
      <c r="J150" s="29" t="e">
        <f t="shared" si="13"/>
        <v>#REF!</v>
      </c>
      <c r="K150" s="29" t="e">
        <f t="shared" si="13"/>
        <v>#REF!</v>
      </c>
      <c r="L150" s="30" t="str">
        <f aca="true" t="shared" si="14" ref="L150:L156">IF(ISERR(K150/J150)," ",K150/J150)</f>
        <v> </v>
      </c>
      <c r="R150" s="12"/>
      <c r="S150" s="12"/>
      <c r="T150" s="12"/>
      <c r="U150" s="12"/>
      <c r="V150" s="12"/>
      <c r="W150" s="12"/>
      <c r="X150" s="12"/>
      <c r="Y150" s="12"/>
      <c r="Z150" s="12"/>
      <c r="AC150" s="19"/>
      <c r="AD150" s="19"/>
      <c r="AK150" s="19"/>
      <c r="AL150" s="19"/>
      <c r="AM150" s="19"/>
    </row>
    <row r="151" spans="1:39" ht="15.75">
      <c r="A151" s="14" t="s">
        <v>130</v>
      </c>
      <c r="B151" s="29">
        <f>B148</f>
        <v>846796044.7</v>
      </c>
      <c r="C151" s="29">
        <f>C148</f>
        <v>846082435.9000001</v>
      </c>
      <c r="D151" s="29">
        <f>D148</f>
        <v>761161997.6800001</v>
      </c>
      <c r="E151" s="30">
        <f t="shared" si="12"/>
        <v>0.11156683922586136</v>
      </c>
      <c r="F151" s="31">
        <f aca="true" t="shared" si="15" ref="F151:K151">F148</f>
        <v>84920438.22000003</v>
      </c>
      <c r="G151" s="29" t="e">
        <f t="shared" si="15"/>
        <v>#REF!</v>
      </c>
      <c r="H151" s="29" t="e">
        <f t="shared" si="15"/>
        <v>#REF!</v>
      </c>
      <c r="I151" s="29" t="e">
        <f t="shared" si="15"/>
        <v>#REF!</v>
      </c>
      <c r="J151" s="29" t="e">
        <f t="shared" si="15"/>
        <v>#REF!</v>
      </c>
      <c r="K151" s="29" t="e">
        <f t="shared" si="15"/>
        <v>#REF!</v>
      </c>
      <c r="L151" s="30" t="str">
        <f t="shared" si="14"/>
        <v> </v>
      </c>
      <c r="R151" s="12"/>
      <c r="S151" s="12"/>
      <c r="T151" s="12"/>
      <c r="U151" s="12"/>
      <c r="V151" s="12"/>
      <c r="W151" s="12"/>
      <c r="X151" s="12"/>
      <c r="Y151" s="12"/>
      <c r="Z151" s="12"/>
      <c r="AC151" s="19"/>
      <c r="AD151" s="19"/>
      <c r="AK151" s="19"/>
      <c r="AL151" s="19"/>
      <c r="AM151" s="19"/>
    </row>
    <row r="152" spans="1:39" ht="15.75">
      <c r="A152" s="14" t="s">
        <v>131</v>
      </c>
      <c r="B152" s="29">
        <f>B153+B154+B155+B156</f>
        <v>1017259089.6299998</v>
      </c>
      <c r="C152" s="29">
        <f>C153+C154+C155+C156</f>
        <v>1016528922.8100001</v>
      </c>
      <c r="D152" s="29">
        <f>D153+D154+D155+D156</f>
        <v>940523949.7999998</v>
      </c>
      <c r="E152" s="32">
        <f t="shared" si="12"/>
        <v>0.08081131057445401</v>
      </c>
      <c r="F152" s="29">
        <f aca="true" t="shared" si="16" ref="F152:K152">F153+F154+F155+F156</f>
        <v>76004973.00999998</v>
      </c>
      <c r="G152" s="29" t="e">
        <f t="shared" si="16"/>
        <v>#REF!</v>
      </c>
      <c r="H152" s="29" t="e">
        <f t="shared" si="16"/>
        <v>#REF!</v>
      </c>
      <c r="I152" s="29" t="e">
        <f t="shared" si="16"/>
        <v>#REF!</v>
      </c>
      <c r="J152" s="29" t="e">
        <f t="shared" si="16"/>
        <v>#REF!</v>
      </c>
      <c r="K152" s="29" t="e">
        <f t="shared" si="16"/>
        <v>#REF!</v>
      </c>
      <c r="L152" s="30" t="str">
        <f t="shared" si="14"/>
        <v> </v>
      </c>
      <c r="R152" s="12"/>
      <c r="S152" s="12"/>
      <c r="T152" s="12"/>
      <c r="U152" s="12"/>
      <c r="V152" s="12"/>
      <c r="W152" s="12"/>
      <c r="X152" s="12"/>
      <c r="Y152" s="12"/>
      <c r="Z152" s="12"/>
      <c r="AC152" s="19"/>
      <c r="AD152" s="19"/>
      <c r="AK152" s="19"/>
      <c r="AL152" s="19"/>
      <c r="AM152" s="19"/>
    </row>
    <row r="153" spans="1:39" ht="15.75">
      <c r="A153" s="14" t="s">
        <v>132</v>
      </c>
      <c r="B153" s="29">
        <f>SUM(B13:B61)-B38+B147+B146</f>
        <v>507345816.4500001</v>
      </c>
      <c r="C153" s="29">
        <f aca="true" t="shared" si="17" ref="C153:K153">SUM(C13:C61)-C38+C147+C146</f>
        <v>506781234.38000005</v>
      </c>
      <c r="D153" s="29">
        <f>SUM(D13:D61)-D38+D147+D146</f>
        <v>458910320.09</v>
      </c>
      <c r="E153" s="32">
        <f t="shared" si="12"/>
        <v>0.10431431195666228</v>
      </c>
      <c r="F153" s="29">
        <f t="shared" si="17"/>
        <v>47870914.29</v>
      </c>
      <c r="G153" s="29" t="e">
        <f t="shared" si="17"/>
        <v>#REF!</v>
      </c>
      <c r="H153" s="29" t="e">
        <f t="shared" si="17"/>
        <v>#REF!</v>
      </c>
      <c r="I153" s="29" t="e">
        <f t="shared" si="17"/>
        <v>#REF!</v>
      </c>
      <c r="J153" s="29" t="e">
        <f t="shared" si="17"/>
        <v>#REF!</v>
      </c>
      <c r="K153" s="29" t="e">
        <f t="shared" si="17"/>
        <v>#REF!</v>
      </c>
      <c r="L153" s="30" t="str">
        <f t="shared" si="14"/>
        <v> </v>
      </c>
      <c r="R153" s="12"/>
      <c r="S153" s="12"/>
      <c r="T153" s="12"/>
      <c r="U153" s="12"/>
      <c r="V153" s="12"/>
      <c r="W153" s="12"/>
      <c r="X153" s="12"/>
      <c r="Y153" s="12"/>
      <c r="Z153" s="12"/>
      <c r="AC153" s="19"/>
      <c r="AD153" s="19"/>
      <c r="AK153" s="19"/>
      <c r="AL153" s="19"/>
      <c r="AM153" s="19"/>
    </row>
    <row r="154" spans="1:26" ht="15.75">
      <c r="A154" s="14" t="s">
        <v>133</v>
      </c>
      <c r="B154" s="29">
        <f>B38</f>
        <v>0</v>
      </c>
      <c r="C154" s="29">
        <f>C38</f>
        <v>0</v>
      </c>
      <c r="D154" s="29">
        <f>D38</f>
        <v>0</v>
      </c>
      <c r="E154" s="30" t="str">
        <f t="shared" si="12"/>
        <v> </v>
      </c>
      <c r="F154" s="31">
        <f aca="true" t="shared" si="18" ref="F154:K154">F38</f>
        <v>0</v>
      </c>
      <c r="G154" s="29" t="e">
        <f t="shared" si="18"/>
        <v>#REF!</v>
      </c>
      <c r="H154" s="29" t="e">
        <f t="shared" si="18"/>
        <v>#REF!</v>
      </c>
      <c r="I154" s="29" t="e">
        <f t="shared" si="18"/>
        <v>#REF!</v>
      </c>
      <c r="J154" s="29" t="e">
        <f t="shared" si="18"/>
        <v>#REF!</v>
      </c>
      <c r="K154" s="29" t="e">
        <f t="shared" si="18"/>
        <v>#REF!</v>
      </c>
      <c r="L154" s="30" t="str">
        <f t="shared" si="14"/>
        <v> </v>
      </c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39" ht="15.75">
      <c r="A155" s="14" t="s">
        <v>134</v>
      </c>
      <c r="B155" s="29">
        <f>SUM(B63:B119)</f>
        <v>506621290.77999973</v>
      </c>
      <c r="C155" s="29">
        <f>SUM(C63:C119)</f>
        <v>506461145.51</v>
      </c>
      <c r="D155" s="29">
        <f>SUM(D63:D119)</f>
        <v>478281164.3099999</v>
      </c>
      <c r="E155" s="30">
        <f t="shared" si="12"/>
        <v>0.0589192786645786</v>
      </c>
      <c r="F155" s="31">
        <f aca="true" t="shared" si="19" ref="F155:K155">SUM(F63:F119)</f>
        <v>28179981.199999988</v>
      </c>
      <c r="G155" s="29" t="e">
        <f t="shared" si="19"/>
        <v>#REF!</v>
      </c>
      <c r="H155" s="29" t="e">
        <f t="shared" si="19"/>
        <v>#REF!</v>
      </c>
      <c r="I155" s="29" t="e">
        <f t="shared" si="19"/>
        <v>#REF!</v>
      </c>
      <c r="J155" s="29" t="e">
        <f t="shared" si="19"/>
        <v>#REF!</v>
      </c>
      <c r="K155" s="29" t="e">
        <f t="shared" si="19"/>
        <v>#REF!</v>
      </c>
      <c r="L155" s="30" t="str">
        <f t="shared" si="14"/>
        <v> </v>
      </c>
      <c r="R155" s="12"/>
      <c r="S155" s="12"/>
      <c r="T155" s="12"/>
      <c r="U155" s="12"/>
      <c r="V155" s="12"/>
      <c r="W155" s="12"/>
      <c r="X155" s="12"/>
      <c r="Y155" s="12"/>
      <c r="Z155" s="12"/>
      <c r="AC155" s="19"/>
      <c r="AD155" s="19"/>
      <c r="AK155" s="19"/>
      <c r="AL155" s="19"/>
      <c r="AM155" s="19"/>
    </row>
    <row r="156" spans="1:39" ht="15.75">
      <c r="A156" s="14" t="s">
        <v>135</v>
      </c>
      <c r="B156" s="29">
        <f>SUM(B121:B144)</f>
        <v>3291982.4000000004</v>
      </c>
      <c r="C156" s="29">
        <f>SUM(C121:C144)</f>
        <v>3286542.92</v>
      </c>
      <c r="D156" s="29">
        <f>SUM(D121:D144)</f>
        <v>3332465.4</v>
      </c>
      <c r="E156" s="30">
        <f t="shared" si="12"/>
        <v>-0.013780332122878164</v>
      </c>
      <c r="F156" s="31">
        <f aca="true" t="shared" si="20" ref="F156:K156">SUM(F121:F144)</f>
        <v>-45922.480000000025</v>
      </c>
      <c r="G156" s="29" t="e">
        <f t="shared" si="20"/>
        <v>#REF!</v>
      </c>
      <c r="H156" s="29" t="e">
        <f t="shared" si="20"/>
        <v>#REF!</v>
      </c>
      <c r="I156" s="29" t="e">
        <f t="shared" si="20"/>
        <v>#REF!</v>
      </c>
      <c r="J156" s="29" t="e">
        <f t="shared" si="20"/>
        <v>#REF!</v>
      </c>
      <c r="K156" s="29" t="e">
        <f t="shared" si="20"/>
        <v>#REF!</v>
      </c>
      <c r="L156" s="30" t="str">
        <f t="shared" si="14"/>
        <v> </v>
      </c>
      <c r="R156" s="12"/>
      <c r="S156" s="12"/>
      <c r="T156" s="12"/>
      <c r="U156" s="12"/>
      <c r="V156" s="12"/>
      <c r="W156" s="12"/>
      <c r="X156" s="12"/>
      <c r="Y156" s="12"/>
      <c r="Z156" s="12"/>
      <c r="AC156" s="19"/>
      <c r="AD156" s="19"/>
      <c r="AK156" s="19"/>
      <c r="AL156" s="19"/>
      <c r="AM156" s="19"/>
    </row>
    <row r="157" spans="17:39" ht="15">
      <c r="Q157" s="19"/>
      <c r="T157" s="19"/>
      <c r="W157" s="13"/>
      <c r="AC157" s="19"/>
      <c r="AD157" s="19"/>
      <c r="AG157" s="19"/>
      <c r="AH157" s="19"/>
      <c r="AI157" s="19"/>
      <c r="AK157" s="19"/>
      <c r="AL157" s="19"/>
      <c r="AM157" s="19"/>
    </row>
    <row r="158" spans="11:39" ht="15">
      <c r="K158" s="5" t="s">
        <v>138</v>
      </c>
      <c r="T158" s="19"/>
      <c r="U158" s="19"/>
      <c r="AC158" s="19"/>
      <c r="AD158" s="19"/>
      <c r="AG158" s="25"/>
      <c r="AH158" s="25"/>
      <c r="AI158" s="25"/>
      <c r="AK158" s="19"/>
      <c r="AL158" s="19"/>
      <c r="AM158" s="19"/>
    </row>
    <row r="161" spans="20:39" ht="15">
      <c r="T161" s="19"/>
      <c r="U161" s="19"/>
      <c r="AC161" s="19"/>
      <c r="AD161" s="19"/>
      <c r="AG161" s="25"/>
      <c r="AH161" s="25"/>
      <c r="AI161" s="25"/>
      <c r="AK161" s="19"/>
      <c r="AL161" s="19"/>
      <c r="AM161" s="19"/>
    </row>
    <row r="162" spans="20:39" ht="15">
      <c r="T162" s="19"/>
      <c r="U162" s="19"/>
      <c r="AC162" s="19"/>
      <c r="AD162" s="19"/>
      <c r="AG162" s="25"/>
      <c r="AH162" s="25"/>
      <c r="AI162" s="25"/>
      <c r="AK162" s="19"/>
      <c r="AL162" s="19"/>
      <c r="AM162" s="19"/>
    </row>
    <row r="163" spans="20:39" ht="15">
      <c r="T163" s="19"/>
      <c r="U163" s="19"/>
      <c r="AC163" s="19"/>
      <c r="AD163" s="19"/>
      <c r="AK163" s="19"/>
      <c r="AL163" s="19"/>
      <c r="AM163" s="19"/>
    </row>
    <row r="164" spans="20:39" ht="15">
      <c r="T164" s="19"/>
      <c r="U164" s="19"/>
      <c r="AC164" s="19"/>
      <c r="AD164" s="19"/>
      <c r="AK164" s="19"/>
      <c r="AL164" s="19"/>
      <c r="AM164" s="19"/>
    </row>
    <row r="165" spans="21:39" ht="15">
      <c r="U165" s="19"/>
      <c r="AC165" s="19"/>
      <c r="AD165" s="19"/>
      <c r="AG165" s="25"/>
      <c r="AH165" s="19"/>
      <c r="AI165" s="19"/>
      <c r="AK165" s="19"/>
      <c r="AL165" s="19"/>
      <c r="AM165" s="19"/>
    </row>
    <row r="166" spans="21:39" ht="15">
      <c r="U166" s="19"/>
      <c r="AC166" s="19"/>
      <c r="AD166" s="19"/>
      <c r="AG166" s="25"/>
      <c r="AH166" s="19"/>
      <c r="AI166" s="19"/>
      <c r="AK166" s="19"/>
      <c r="AL166" s="19"/>
      <c r="AM166" s="19"/>
    </row>
    <row r="167" spans="29:39" ht="15">
      <c r="AC167" s="19"/>
      <c r="AD167" s="19"/>
      <c r="AG167" s="25"/>
      <c r="AH167" s="19"/>
      <c r="AI167" s="19"/>
      <c r="AK167" s="19"/>
      <c r="AL167" s="19"/>
      <c r="AM167" s="19"/>
    </row>
    <row r="168" spans="29:39" ht="15">
      <c r="AC168" s="19"/>
      <c r="AD168" s="19"/>
      <c r="AG168" s="25"/>
      <c r="AH168" s="19"/>
      <c r="AI168" s="19"/>
      <c r="AK168" s="19"/>
      <c r="AL168" s="19"/>
      <c r="AM168" s="19"/>
    </row>
    <row r="169" spans="29:39" ht="15">
      <c r="AC169" s="19"/>
      <c r="AD169" s="19"/>
      <c r="AG169" s="25"/>
      <c r="AH169" s="19"/>
      <c r="AI169" s="19"/>
      <c r="AK169" s="19"/>
      <c r="AL169" s="19"/>
      <c r="AM169" s="19"/>
    </row>
    <row r="170" spans="29:39" ht="15">
      <c r="AC170" s="19"/>
      <c r="AD170" s="19"/>
      <c r="AG170" s="25"/>
      <c r="AH170" s="19"/>
      <c r="AI170" s="19"/>
      <c r="AK170" s="19"/>
      <c r="AL170" s="19"/>
      <c r="AM170" s="19"/>
    </row>
    <row r="171" spans="29:39" ht="15">
      <c r="AC171" s="19"/>
      <c r="AD171" s="19"/>
      <c r="AG171" s="25"/>
      <c r="AH171" s="19"/>
      <c r="AI171" s="19"/>
      <c r="AK171" s="19"/>
      <c r="AL171" s="19"/>
      <c r="AM171" s="19"/>
    </row>
    <row r="172" spans="29:39" ht="15">
      <c r="AC172" s="19"/>
      <c r="AD172" s="19"/>
      <c r="AG172" s="19"/>
      <c r="AH172" s="19"/>
      <c r="AI172" s="19"/>
      <c r="AK172" s="19"/>
      <c r="AL172" s="19"/>
      <c r="AM172" s="19"/>
    </row>
    <row r="173" spans="29:39" ht="15">
      <c r="AC173" s="19"/>
      <c r="AD173" s="19"/>
      <c r="AG173" s="19"/>
      <c r="AH173" s="19"/>
      <c r="AI173" s="19"/>
      <c r="AK173" s="19"/>
      <c r="AL173" s="19"/>
      <c r="AM173" s="19"/>
    </row>
    <row r="174" spans="29:39" ht="15">
      <c r="AC174" s="19"/>
      <c r="AD174" s="19"/>
      <c r="AG174" s="25"/>
      <c r="AH174" s="19"/>
      <c r="AI174" s="19"/>
      <c r="AK174" s="19"/>
      <c r="AL174" s="19"/>
      <c r="AM174" s="19"/>
    </row>
    <row r="175" spans="29:39" ht="15">
      <c r="AC175" s="19"/>
      <c r="AD175" s="19"/>
      <c r="AG175" s="19"/>
      <c r="AH175" s="19"/>
      <c r="AI175" s="19"/>
      <c r="AK175" s="19"/>
      <c r="AL175" s="19"/>
      <c r="AM175" s="19"/>
    </row>
    <row r="176" spans="29:39" ht="15">
      <c r="AC176" s="19"/>
      <c r="AD176" s="19"/>
      <c r="AG176" s="19"/>
      <c r="AH176" s="19"/>
      <c r="AI176" s="19"/>
      <c r="AK176" s="19"/>
      <c r="AL176" s="19"/>
      <c r="AM176" s="19"/>
    </row>
    <row r="177" spans="29:39" ht="15">
      <c r="AC177" s="19"/>
      <c r="AD177" s="19"/>
      <c r="AG177" s="25"/>
      <c r="AH177" s="19"/>
      <c r="AI177" s="19"/>
      <c r="AK177" s="19"/>
      <c r="AL177" s="19"/>
      <c r="AM177" s="19"/>
    </row>
    <row r="178" spans="29:39" ht="15">
      <c r="AC178" s="19"/>
      <c r="AD178" s="19"/>
      <c r="AG178" s="19"/>
      <c r="AH178" s="19"/>
      <c r="AI178" s="19"/>
      <c r="AK178" s="19"/>
      <c r="AL178" s="19"/>
      <c r="AM178" s="19"/>
    </row>
    <row r="179" spans="29:39" ht="15">
      <c r="AC179" s="19"/>
      <c r="AD179" s="19"/>
      <c r="AG179" s="19"/>
      <c r="AH179" s="19"/>
      <c r="AI179" s="19"/>
      <c r="AK179" s="19"/>
      <c r="AL179" s="19"/>
      <c r="AM179" s="19"/>
    </row>
    <row r="180" spans="29:39" ht="15">
      <c r="AC180" s="19"/>
      <c r="AD180" s="19"/>
      <c r="AG180" s="25"/>
      <c r="AH180" s="19"/>
      <c r="AI180" s="19"/>
      <c r="AK180" s="19"/>
      <c r="AL180" s="19"/>
      <c r="AM180" s="19"/>
    </row>
    <row r="181" spans="29:39" ht="15">
      <c r="AC181" s="19"/>
      <c r="AD181" s="19"/>
      <c r="AG181" s="19"/>
      <c r="AH181" s="19"/>
      <c r="AI181" s="19"/>
      <c r="AK181" s="19"/>
      <c r="AL181" s="19"/>
      <c r="AM181" s="19"/>
    </row>
    <row r="182" spans="29:39" ht="15">
      <c r="AC182" s="19"/>
      <c r="AD182" s="19"/>
      <c r="AG182" s="25"/>
      <c r="AH182" s="19"/>
      <c r="AI182" s="19"/>
      <c r="AK182" s="19"/>
      <c r="AL182" s="19"/>
      <c r="AM182" s="19"/>
    </row>
    <row r="183" spans="29:39" ht="15">
      <c r="AC183" s="19"/>
      <c r="AD183" s="19"/>
      <c r="AH183" s="19"/>
      <c r="AI183" s="19"/>
      <c r="AK183" s="19"/>
      <c r="AL183" s="19"/>
      <c r="AM183" s="19"/>
    </row>
    <row r="184" spans="29:39" ht="15">
      <c r="AC184" s="19"/>
      <c r="AD184" s="19"/>
      <c r="AG184" s="25"/>
      <c r="AH184" s="19"/>
      <c r="AI184" s="19"/>
      <c r="AK184" s="19"/>
      <c r="AL184" s="19"/>
      <c r="AM184" s="19"/>
    </row>
    <row r="185" spans="29:39" ht="15">
      <c r="AC185" s="19"/>
      <c r="AD185" s="19"/>
      <c r="AG185" s="25"/>
      <c r="AH185" s="19"/>
      <c r="AK185" s="19"/>
      <c r="AL185" s="19"/>
      <c r="AM185" s="19"/>
    </row>
    <row r="186" spans="29:39" ht="15">
      <c r="AC186" s="19"/>
      <c r="AD186" s="19"/>
      <c r="AG186" s="19"/>
      <c r="AH186" s="19"/>
      <c r="AK186" s="19"/>
      <c r="AL186" s="19"/>
      <c r="AM186" s="19"/>
    </row>
    <row r="187" spans="29:39" ht="15">
      <c r="AC187" s="19"/>
      <c r="AD187" s="19"/>
      <c r="AG187" s="25"/>
      <c r="AH187" s="19"/>
      <c r="AK187" s="19"/>
      <c r="AL187" s="19"/>
      <c r="AM187" s="19"/>
    </row>
    <row r="188" spans="29:39" ht="15">
      <c r="AC188" s="19"/>
      <c r="AD188" s="19"/>
      <c r="AG188" s="25"/>
      <c r="AH188" s="19"/>
      <c r="AK188" s="19"/>
      <c r="AL188" s="19"/>
      <c r="AM188" s="19"/>
    </row>
    <row r="189" spans="29:39" ht="15">
      <c r="AC189" s="19"/>
      <c r="AD189" s="19"/>
      <c r="AG189" s="19"/>
      <c r="AH189" s="19"/>
      <c r="AK189" s="19"/>
      <c r="AL189" s="19"/>
      <c r="AM189" s="19"/>
    </row>
    <row r="190" spans="29:39" ht="15">
      <c r="AC190" s="19"/>
      <c r="AD190" s="19"/>
      <c r="AG190" s="25"/>
      <c r="AH190" s="19"/>
      <c r="AK190" s="19"/>
      <c r="AL190" s="19"/>
      <c r="AM190" s="19"/>
    </row>
    <row r="191" spans="29:39" ht="15">
      <c r="AC191" s="19"/>
      <c r="AD191" s="19"/>
      <c r="AG191" s="19"/>
      <c r="AH191" s="19"/>
      <c r="AK191" s="19"/>
      <c r="AL191" s="19"/>
      <c r="AM191" s="19"/>
    </row>
    <row r="192" spans="29:39" ht="15">
      <c r="AC192" s="19"/>
      <c r="AD192" s="19"/>
      <c r="AH192" s="19"/>
      <c r="AK192" s="19"/>
      <c r="AL192" s="19"/>
      <c r="AM192" s="19"/>
    </row>
    <row r="193" spans="29:39" ht="15">
      <c r="AC193" s="19"/>
      <c r="AD193" s="19"/>
      <c r="AG193" s="19"/>
      <c r="AH193" s="19"/>
      <c r="AK193" s="19"/>
      <c r="AL193" s="19"/>
      <c r="AM193" s="19"/>
    </row>
    <row r="194" spans="29:39" ht="15">
      <c r="AC194" s="19"/>
      <c r="AD194" s="19"/>
      <c r="AG194" s="19"/>
      <c r="AH194" s="19"/>
      <c r="AK194" s="19"/>
      <c r="AL194" s="19"/>
      <c r="AM194" s="19"/>
    </row>
    <row r="195" spans="29:39" ht="15">
      <c r="AC195" s="19"/>
      <c r="AD195" s="19"/>
      <c r="AG195" s="19"/>
      <c r="AH195" s="19"/>
      <c r="AK195" s="19"/>
      <c r="AL195" s="19"/>
      <c r="AM195" s="19"/>
    </row>
    <row r="196" spans="29:39" ht="15">
      <c r="AC196" s="19"/>
      <c r="AD196" s="19"/>
      <c r="AG196" s="25"/>
      <c r="AH196" s="19"/>
      <c r="AK196" s="19"/>
      <c r="AL196" s="19"/>
      <c r="AM196" s="19"/>
    </row>
    <row r="197" spans="29:39" ht="15">
      <c r="AC197" s="19"/>
      <c r="AD197" s="19"/>
      <c r="AG197" s="19"/>
      <c r="AH197" s="19"/>
      <c r="AK197" s="19"/>
      <c r="AL197" s="19"/>
      <c r="AM197" s="19"/>
    </row>
    <row r="198" spans="29:39" ht="15">
      <c r="AC198" s="19"/>
      <c r="AD198" s="19"/>
      <c r="AG198" s="19"/>
      <c r="AH198" s="19"/>
      <c r="AK198" s="19"/>
      <c r="AL198" s="19"/>
      <c r="AM198" s="19"/>
    </row>
    <row r="199" spans="29:39" ht="15">
      <c r="AC199" s="19"/>
      <c r="AD199" s="19"/>
      <c r="AG199" s="19"/>
      <c r="AH199" s="19"/>
      <c r="AK199" s="19"/>
      <c r="AL199" s="19"/>
      <c r="AM199" s="19"/>
    </row>
    <row r="200" spans="29:39" ht="15">
      <c r="AC200" s="19"/>
      <c r="AD200" s="19"/>
      <c r="AG200" s="19"/>
      <c r="AH200" s="19"/>
      <c r="AK200" s="19"/>
      <c r="AL200" s="19"/>
      <c r="AM200" s="19"/>
    </row>
    <row r="201" spans="29:39" ht="15">
      <c r="AC201" s="19"/>
      <c r="AD201" s="19"/>
      <c r="AG201" s="19"/>
      <c r="AH201" s="19"/>
      <c r="AK201" s="19"/>
      <c r="AL201" s="19"/>
      <c r="AM201" s="19"/>
    </row>
    <row r="202" spans="29:39" ht="15">
      <c r="AC202" s="19"/>
      <c r="AD202" s="19"/>
      <c r="AG202" s="25"/>
      <c r="AH202" s="19"/>
      <c r="AK202" s="19"/>
      <c r="AL202" s="19"/>
      <c r="AM202" s="19"/>
    </row>
    <row r="203" spans="29:39" ht="15">
      <c r="AC203" s="19"/>
      <c r="AD203" s="19"/>
      <c r="AG203" s="19"/>
      <c r="AH203" s="19"/>
      <c r="AK203" s="19"/>
      <c r="AL203" s="19"/>
      <c r="AM203" s="19"/>
    </row>
    <row r="204" spans="29:39" ht="15">
      <c r="AC204" s="19"/>
      <c r="AD204" s="19"/>
      <c r="AG204" s="19"/>
      <c r="AH204" s="19"/>
      <c r="AK204" s="19"/>
      <c r="AL204" s="19"/>
      <c r="AM204" s="19"/>
    </row>
    <row r="205" spans="29:39" ht="15">
      <c r="AC205" s="19"/>
      <c r="AD205" s="19"/>
      <c r="AG205" s="19"/>
      <c r="AH205" s="19"/>
      <c r="AK205" s="19"/>
      <c r="AL205" s="19"/>
      <c r="AM205" s="19"/>
    </row>
    <row r="206" spans="29:39" ht="15">
      <c r="AC206" s="19"/>
      <c r="AD206" s="19"/>
      <c r="AG206" s="19"/>
      <c r="AH206" s="19"/>
      <c r="AK206" s="19"/>
      <c r="AL206" s="19"/>
      <c r="AM206" s="19"/>
    </row>
    <row r="207" spans="29:39" ht="15">
      <c r="AC207" s="19"/>
      <c r="AD207" s="19"/>
      <c r="AG207" s="19"/>
      <c r="AH207" s="19"/>
      <c r="AK207" s="19"/>
      <c r="AL207" s="19"/>
      <c r="AM207" s="19"/>
    </row>
    <row r="208" spans="29:39" ht="15">
      <c r="AC208" s="19"/>
      <c r="AD208" s="19"/>
      <c r="AG208" s="19"/>
      <c r="AH208" s="19"/>
      <c r="AK208" s="19"/>
      <c r="AL208" s="19"/>
      <c r="AM208" s="19"/>
    </row>
  </sheetData>
  <sheetProtection/>
  <printOptions/>
  <pageMargins left="0.4" right="0.25" top="0.59" bottom="0.49" header="0.27" footer="0"/>
  <pageSetup fitToHeight="3" fitToWidth="1" horizontalDpi="600" verticalDpi="600" orientation="landscape" paperSize="5" scale="59" r:id="rId1"/>
  <headerFooter alignWithMargins="0">
    <oddHeader>&amp;L&amp;D
&amp;T</oddHeader>
    <oddFooter>&amp;L&amp;Z&amp;F&amp;R&amp;P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7"/>
  <sheetViews>
    <sheetView tabSelected="1" zoomScale="75" zoomScaleNormal="75" zoomScalePageLayoutView="0" workbookViewId="0" topLeftCell="A1">
      <pane xSplit="1" ySplit="11" topLeftCell="B12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6640625" defaultRowHeight="15"/>
  <cols>
    <col min="1" max="1" width="22.3359375" style="18" bestFit="1" customWidth="1"/>
    <col min="2" max="3" width="19.3359375" style="18" bestFit="1" customWidth="1"/>
    <col min="4" max="4" width="18.88671875" style="18" bestFit="1" customWidth="1"/>
    <col min="5" max="5" width="15.21484375" style="18" bestFit="1" customWidth="1"/>
    <col min="6" max="7" width="19.3359375" style="18" bestFit="1" customWidth="1"/>
    <col min="8" max="8" width="19.10546875" style="18" bestFit="1" customWidth="1"/>
    <col min="9" max="9" width="13.5546875" style="18" customWidth="1"/>
    <col min="10" max="10" width="20.21484375" style="18" bestFit="1" customWidth="1"/>
    <col min="11" max="11" width="2.3359375" style="18" customWidth="1"/>
    <col min="12" max="14" width="18.88671875" style="18" bestFit="1" customWidth="1"/>
    <col min="15" max="15" width="14.6640625" style="18" bestFit="1" customWidth="1"/>
    <col min="16" max="18" width="15.6640625" style="18" hidden="1" customWidth="1"/>
    <col min="19" max="19" width="12.6640625" style="18" hidden="1" customWidth="1"/>
    <col min="20" max="21" width="9.6640625" style="18" customWidth="1"/>
    <col min="22" max="22" width="15.6640625" style="18" customWidth="1"/>
    <col min="23" max="23" width="16.6640625" style="18" customWidth="1"/>
    <col min="24" max="16384" width="9.6640625" style="18" customWidth="1"/>
  </cols>
  <sheetData>
    <row r="1" spans="1:21" ht="18.75" thickTop="1">
      <c r="A1" s="1"/>
      <c r="B1" s="1"/>
      <c r="C1" s="1"/>
      <c r="D1" s="1"/>
      <c r="E1" s="1"/>
      <c r="F1" s="1"/>
      <c r="G1" s="1"/>
      <c r="H1" s="1"/>
      <c r="I1" s="3"/>
      <c r="J1" s="1"/>
      <c r="K1" s="1"/>
      <c r="L1" s="1"/>
      <c r="M1" s="1"/>
      <c r="N1" s="1"/>
      <c r="O1" s="33" t="s">
        <v>170</v>
      </c>
      <c r="P1" s="1"/>
      <c r="Q1" s="1"/>
      <c r="R1" s="3"/>
      <c r="S1" s="3" t="s">
        <v>170</v>
      </c>
      <c r="T1" s="34"/>
      <c r="U1" s="35"/>
    </row>
    <row r="2" spans="1:21" ht="18">
      <c r="A2" s="6" t="s">
        <v>0</v>
      </c>
      <c r="B2" s="6"/>
      <c r="C2" s="36"/>
      <c r="D2" s="7"/>
      <c r="E2" s="7"/>
      <c r="F2" s="7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37"/>
      <c r="S2" s="38"/>
      <c r="T2" s="5"/>
      <c r="U2" s="35"/>
    </row>
    <row r="3" spans="1:21" ht="15.75">
      <c r="A3" s="6" t="s">
        <v>1</v>
      </c>
      <c r="B3" s="6"/>
      <c r="C3" s="36"/>
      <c r="D3" s="7"/>
      <c r="E3" s="7"/>
      <c r="F3" s="7"/>
      <c r="G3" s="7"/>
      <c r="H3" s="7"/>
      <c r="I3" s="7"/>
      <c r="J3" s="7"/>
      <c r="K3" s="7"/>
      <c r="L3" s="6"/>
      <c r="M3" s="7"/>
      <c r="N3" s="7"/>
      <c r="O3" s="7"/>
      <c r="P3" s="7"/>
      <c r="Q3" s="7"/>
      <c r="R3" s="37"/>
      <c r="S3" s="37"/>
      <c r="T3" s="5"/>
      <c r="U3" s="35"/>
    </row>
    <row r="4" spans="1:21" ht="15.75">
      <c r="A4" s="39" t="s">
        <v>166</v>
      </c>
      <c r="B4" s="6"/>
      <c r="C4" s="36"/>
      <c r="D4" s="7"/>
      <c r="E4" s="7"/>
      <c r="F4" s="7"/>
      <c r="G4" s="7"/>
      <c r="H4" s="7"/>
      <c r="I4" s="7"/>
      <c r="J4" s="7"/>
      <c r="K4" s="7"/>
      <c r="L4" s="39"/>
      <c r="M4" s="7"/>
      <c r="N4" s="7"/>
      <c r="O4" s="7"/>
      <c r="P4" s="7"/>
      <c r="Q4" s="7"/>
      <c r="R4" s="37"/>
      <c r="S4" s="37"/>
      <c r="T4" s="5"/>
      <c r="U4" s="35"/>
    </row>
    <row r="5" spans="1:21" ht="15.75">
      <c r="A5" s="39" t="s">
        <v>186</v>
      </c>
      <c r="B5" s="7"/>
      <c r="C5" s="3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7"/>
      <c r="S5" s="37"/>
      <c r="T5" s="5"/>
      <c r="U5" s="35"/>
    </row>
    <row r="6" spans="1:21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37"/>
      <c r="P6" s="37"/>
      <c r="Q6" s="37"/>
      <c r="R6" s="37"/>
      <c r="S6" s="37"/>
      <c r="T6" s="5"/>
      <c r="U6" s="35"/>
    </row>
    <row r="7" spans="1:21" ht="15.75">
      <c r="A7" s="37"/>
      <c r="B7" s="14"/>
      <c r="C7" s="14"/>
      <c r="D7" s="14"/>
      <c r="E7" s="14"/>
      <c r="F7" s="14"/>
      <c r="G7" s="14"/>
      <c r="H7" s="14"/>
      <c r="I7" s="14"/>
      <c r="J7" s="14"/>
      <c r="K7" s="37"/>
      <c r="L7" s="37"/>
      <c r="M7" s="14"/>
      <c r="N7" s="14"/>
      <c r="O7" s="14"/>
      <c r="P7" s="14"/>
      <c r="Q7" s="14"/>
      <c r="R7" s="14"/>
      <c r="S7" s="14"/>
      <c r="T7" s="40"/>
      <c r="U7" s="41"/>
    </row>
    <row r="8" spans="1:256" ht="15.75">
      <c r="A8" s="42" t="s">
        <v>4</v>
      </c>
      <c r="B8" s="42" t="s">
        <v>167</v>
      </c>
      <c r="C8" s="42" t="s">
        <v>167</v>
      </c>
      <c r="D8" s="42" t="s">
        <v>146</v>
      </c>
      <c r="E8" s="42" t="s">
        <v>142</v>
      </c>
      <c r="F8" s="43" t="s">
        <v>151</v>
      </c>
      <c r="G8" s="42" t="s">
        <v>151</v>
      </c>
      <c r="H8" s="42" t="s">
        <v>146</v>
      </c>
      <c r="I8" s="42" t="s">
        <v>142</v>
      </c>
      <c r="J8" s="43" t="s">
        <v>153</v>
      </c>
      <c r="K8" s="44"/>
      <c r="L8" s="42" t="s">
        <v>169</v>
      </c>
      <c r="M8" s="42" t="s">
        <v>169</v>
      </c>
      <c r="N8" s="42" t="s">
        <v>146</v>
      </c>
      <c r="O8" s="42" t="s">
        <v>142</v>
      </c>
      <c r="P8" s="43" t="s">
        <v>168</v>
      </c>
      <c r="Q8" s="42" t="s">
        <v>168</v>
      </c>
      <c r="R8" s="42" t="s">
        <v>146</v>
      </c>
      <c r="S8" s="42" t="s">
        <v>142</v>
      </c>
      <c r="U8" s="25"/>
      <c r="V8" s="45"/>
      <c r="W8" s="4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ht="15.75">
      <c r="A9" s="46"/>
      <c r="B9" s="42" t="s">
        <v>187</v>
      </c>
      <c r="C9" s="42" t="s">
        <v>188</v>
      </c>
      <c r="D9" s="42" t="s">
        <v>143</v>
      </c>
      <c r="E9" s="42" t="s">
        <v>143</v>
      </c>
      <c r="F9" s="43" t="s">
        <v>187</v>
      </c>
      <c r="G9" s="42" t="s">
        <v>188</v>
      </c>
      <c r="H9" s="42" t="s">
        <v>143</v>
      </c>
      <c r="I9" s="42" t="s">
        <v>143</v>
      </c>
      <c r="J9" s="43" t="s">
        <v>154</v>
      </c>
      <c r="K9" s="44"/>
      <c r="L9" s="42" t="s">
        <v>187</v>
      </c>
      <c r="M9" s="42" t="s">
        <v>188</v>
      </c>
      <c r="N9" s="42" t="s">
        <v>143</v>
      </c>
      <c r="O9" s="42" t="s">
        <v>143</v>
      </c>
      <c r="P9" s="43" t="s">
        <v>171</v>
      </c>
      <c r="Q9" s="42" t="s">
        <v>171</v>
      </c>
      <c r="R9" s="42" t="s">
        <v>143</v>
      </c>
      <c r="S9" s="42" t="s">
        <v>143</v>
      </c>
      <c r="U9" s="25"/>
      <c r="V9" s="47"/>
      <c r="W9" s="47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3" ht="15.75">
      <c r="A10" s="14"/>
      <c r="B10" s="42"/>
      <c r="C10" s="42"/>
      <c r="D10" s="9"/>
      <c r="E10" s="9"/>
      <c r="F10" s="43"/>
      <c r="G10" s="42"/>
      <c r="H10" s="9"/>
      <c r="I10" s="9"/>
      <c r="J10" s="48"/>
      <c r="K10" s="49"/>
      <c r="L10" s="42"/>
      <c r="M10" s="42"/>
      <c r="N10" s="9"/>
      <c r="O10" s="9"/>
      <c r="P10" s="43"/>
      <c r="Q10" s="42"/>
      <c r="R10" s="9"/>
      <c r="S10" s="9"/>
      <c r="T10" s="5"/>
      <c r="V10" s="47"/>
      <c r="W10" s="47"/>
    </row>
    <row r="11" spans="1:23" ht="16.5" thickBot="1">
      <c r="A11" s="50"/>
      <c r="B11" s="50"/>
      <c r="C11" s="50"/>
      <c r="D11" s="50"/>
      <c r="E11" s="50"/>
      <c r="F11" s="51"/>
      <c r="G11" s="50"/>
      <c r="H11" s="50"/>
      <c r="I11" s="50"/>
      <c r="J11" s="51"/>
      <c r="K11" s="51"/>
      <c r="L11" s="50"/>
      <c r="M11" s="50"/>
      <c r="N11" s="50"/>
      <c r="O11" s="50"/>
      <c r="P11" s="52" t="s">
        <v>172</v>
      </c>
      <c r="Q11" s="42" t="s">
        <v>173</v>
      </c>
      <c r="R11" s="37"/>
      <c r="S11" s="37"/>
      <c r="T11" s="5"/>
      <c r="V11" s="5"/>
      <c r="W11" s="5"/>
    </row>
    <row r="12" spans="1:23" s="57" customFormat="1" ht="16.5" thickTop="1">
      <c r="A12" s="16" t="s">
        <v>5</v>
      </c>
      <c r="B12" s="16"/>
      <c r="C12" s="16"/>
      <c r="D12" s="16"/>
      <c r="E12" s="16"/>
      <c r="F12" s="53"/>
      <c r="G12" s="16"/>
      <c r="H12" s="16"/>
      <c r="I12" s="16"/>
      <c r="J12" s="53"/>
      <c r="K12" s="53"/>
      <c r="L12" s="16"/>
      <c r="M12" s="16"/>
      <c r="N12" s="16"/>
      <c r="O12" s="16"/>
      <c r="P12" s="54"/>
      <c r="Q12" s="55"/>
      <c r="R12" s="55"/>
      <c r="S12" s="55"/>
      <c r="T12" s="56"/>
      <c r="V12" s="56"/>
      <c r="W12" s="56"/>
    </row>
    <row r="13" spans="1:23" s="57" customFormat="1" ht="15">
      <c r="A13" s="5" t="s">
        <v>6</v>
      </c>
      <c r="B13" s="21">
        <v>245.32</v>
      </c>
      <c r="C13" s="21">
        <v>535.61</v>
      </c>
      <c r="D13" s="21">
        <v>-290.29</v>
      </c>
      <c r="E13" s="22">
        <v>-0.5419801721401767</v>
      </c>
      <c r="F13" s="27">
        <v>0</v>
      </c>
      <c r="G13" s="58">
        <v>0</v>
      </c>
      <c r="H13" s="21">
        <v>0</v>
      </c>
      <c r="I13" s="22" t="s">
        <v>138</v>
      </c>
      <c r="J13" s="27">
        <v>0</v>
      </c>
      <c r="K13" s="27"/>
      <c r="L13" s="21">
        <v>0</v>
      </c>
      <c r="M13" s="21">
        <v>0</v>
      </c>
      <c r="N13" s="21">
        <v>0</v>
      </c>
      <c r="O13" s="22" t="s">
        <v>138</v>
      </c>
      <c r="P13" s="59"/>
      <c r="Q13" s="56"/>
      <c r="R13" s="56"/>
      <c r="S13" s="60"/>
      <c r="T13" s="56"/>
      <c r="V13" s="56"/>
      <c r="W13" s="56"/>
    </row>
    <row r="14" spans="1:23" s="57" customFormat="1" ht="15">
      <c r="A14" s="5" t="s">
        <v>7</v>
      </c>
      <c r="B14" s="21">
        <v>111308.81</v>
      </c>
      <c r="C14" s="21">
        <v>37316.72</v>
      </c>
      <c r="D14" s="21">
        <v>73992.09</v>
      </c>
      <c r="E14" s="22">
        <v>1.982813334076521</v>
      </c>
      <c r="F14" s="27">
        <v>14289.4</v>
      </c>
      <c r="G14" s="58">
        <v>24916.46</v>
      </c>
      <c r="H14" s="21">
        <v>-10627.06</v>
      </c>
      <c r="I14" s="22">
        <v>-0.426507617855827</v>
      </c>
      <c r="J14" s="27">
        <v>0</v>
      </c>
      <c r="K14" s="27"/>
      <c r="L14" s="21">
        <v>-15257.43</v>
      </c>
      <c r="M14" s="21">
        <v>42701.45</v>
      </c>
      <c r="N14" s="21">
        <v>-57958.88</v>
      </c>
      <c r="O14" s="22">
        <v>-1.357304728527954</v>
      </c>
      <c r="P14" s="59"/>
      <c r="Q14" s="56"/>
      <c r="R14" s="56"/>
      <c r="S14" s="60"/>
      <c r="T14" s="56"/>
      <c r="V14" s="56"/>
      <c r="W14" s="56"/>
    </row>
    <row r="15" spans="1:23" s="57" customFormat="1" ht="15">
      <c r="A15" s="5" t="s">
        <v>8</v>
      </c>
      <c r="B15" s="21">
        <v>179.48</v>
      </c>
      <c r="C15" s="21">
        <v>915.35</v>
      </c>
      <c r="D15" s="21">
        <v>-735.87</v>
      </c>
      <c r="E15" s="22">
        <v>-0.8039219970503086</v>
      </c>
      <c r="F15" s="27">
        <v>0</v>
      </c>
      <c r="G15" s="58">
        <v>0</v>
      </c>
      <c r="H15" s="21">
        <v>0</v>
      </c>
      <c r="I15" s="22" t="s">
        <v>138</v>
      </c>
      <c r="J15" s="27">
        <v>0</v>
      </c>
      <c r="K15" s="27"/>
      <c r="L15" s="21">
        <v>0</v>
      </c>
      <c r="M15" s="21">
        <v>0</v>
      </c>
      <c r="N15" s="21">
        <v>0</v>
      </c>
      <c r="O15" s="22" t="s">
        <v>138</v>
      </c>
      <c r="P15" s="59"/>
      <c r="Q15" s="56"/>
      <c r="R15" s="56"/>
      <c r="S15" s="60"/>
      <c r="T15" s="56"/>
      <c r="V15" s="56"/>
      <c r="W15" s="56"/>
    </row>
    <row r="16" spans="1:23" s="57" customFormat="1" ht="15">
      <c r="A16" s="5" t="s">
        <v>9</v>
      </c>
      <c r="B16" s="21">
        <v>0</v>
      </c>
      <c r="C16" s="21">
        <v>0</v>
      </c>
      <c r="D16" s="21">
        <v>0</v>
      </c>
      <c r="E16" s="22" t="s">
        <v>138</v>
      </c>
      <c r="F16" s="27">
        <v>0</v>
      </c>
      <c r="G16" s="58">
        <v>0</v>
      </c>
      <c r="H16" s="21">
        <v>0</v>
      </c>
      <c r="I16" s="22" t="s">
        <v>138</v>
      </c>
      <c r="J16" s="27">
        <v>0</v>
      </c>
      <c r="K16" s="27"/>
      <c r="L16" s="21">
        <v>0</v>
      </c>
      <c r="M16" s="21">
        <v>0</v>
      </c>
      <c r="N16" s="21">
        <v>0</v>
      </c>
      <c r="O16" s="22" t="s">
        <v>138</v>
      </c>
      <c r="P16" s="59"/>
      <c r="Q16" s="56"/>
      <c r="R16" s="56"/>
      <c r="S16" s="60"/>
      <c r="T16" s="56"/>
      <c r="V16" s="56"/>
      <c r="W16" s="56"/>
    </row>
    <row r="17" spans="1:23" s="57" customFormat="1" ht="15">
      <c r="A17" s="5" t="s">
        <v>10</v>
      </c>
      <c r="B17" s="21">
        <v>1838.47</v>
      </c>
      <c r="C17" s="21">
        <v>1326.18</v>
      </c>
      <c r="D17" s="21">
        <v>512.29</v>
      </c>
      <c r="E17" s="22">
        <v>0.3862899455579182</v>
      </c>
      <c r="F17" s="27">
        <v>21.42</v>
      </c>
      <c r="G17" s="58">
        <v>0.01</v>
      </c>
      <c r="H17" s="21">
        <v>21.41</v>
      </c>
      <c r="I17" s="22">
        <v>2141</v>
      </c>
      <c r="J17" s="27">
        <v>0</v>
      </c>
      <c r="K17" s="27"/>
      <c r="L17" s="21">
        <v>-266.72</v>
      </c>
      <c r="M17" s="21">
        <v>-675.1</v>
      </c>
      <c r="N17" s="21">
        <v>408.38</v>
      </c>
      <c r="O17" s="22">
        <v>0.6049177899570434</v>
      </c>
      <c r="P17" s="59"/>
      <c r="Q17" s="56"/>
      <c r="R17" s="56"/>
      <c r="S17" s="60"/>
      <c r="T17" s="56"/>
      <c r="V17" s="56"/>
      <c r="W17" s="56"/>
    </row>
    <row r="18" spans="1:23" s="57" customFormat="1" ht="15">
      <c r="A18" s="5" t="s">
        <v>11</v>
      </c>
      <c r="B18" s="21">
        <v>4484.3</v>
      </c>
      <c r="C18" s="21">
        <v>63734.969999999994</v>
      </c>
      <c r="D18" s="21">
        <v>-59250.66999999999</v>
      </c>
      <c r="E18" s="22">
        <v>-0.929641451153111</v>
      </c>
      <c r="F18" s="27">
        <v>12890.8</v>
      </c>
      <c r="G18" s="58">
        <v>33821.9</v>
      </c>
      <c r="H18" s="21">
        <v>-20931.100000000002</v>
      </c>
      <c r="I18" s="22">
        <v>-0.6188623347594311</v>
      </c>
      <c r="J18" s="27">
        <v>0</v>
      </c>
      <c r="K18" s="27"/>
      <c r="L18" s="21">
        <v>-7567.73</v>
      </c>
      <c r="M18" s="21">
        <v>-88539.16</v>
      </c>
      <c r="N18" s="21">
        <v>80971.43000000001</v>
      </c>
      <c r="O18" s="22">
        <v>0.9145267472607601</v>
      </c>
      <c r="P18" s="59"/>
      <c r="Q18" s="56"/>
      <c r="R18" s="56"/>
      <c r="S18" s="60"/>
      <c r="T18" s="56"/>
      <c r="V18" s="56"/>
      <c r="W18" s="56"/>
    </row>
    <row r="19" spans="1:23" s="57" customFormat="1" ht="15">
      <c r="A19" s="5" t="s">
        <v>12</v>
      </c>
      <c r="B19" s="21">
        <v>-989.7800000000001</v>
      </c>
      <c r="C19" s="21">
        <v>114.48</v>
      </c>
      <c r="D19" s="21">
        <v>-1104.26</v>
      </c>
      <c r="E19" s="22">
        <v>-9.645877009084556</v>
      </c>
      <c r="F19" s="27">
        <v>0</v>
      </c>
      <c r="G19" s="58">
        <v>0</v>
      </c>
      <c r="H19" s="21">
        <v>0</v>
      </c>
      <c r="I19" s="22" t="s">
        <v>138</v>
      </c>
      <c r="J19" s="27">
        <v>0</v>
      </c>
      <c r="K19" s="27"/>
      <c r="L19" s="21">
        <v>0</v>
      </c>
      <c r="M19" s="21">
        <v>0</v>
      </c>
      <c r="N19" s="21">
        <v>0</v>
      </c>
      <c r="O19" s="22" t="s">
        <v>138</v>
      </c>
      <c r="P19" s="59"/>
      <c r="Q19" s="56"/>
      <c r="R19" s="56"/>
      <c r="S19" s="60"/>
      <c r="T19" s="56"/>
      <c r="V19" s="56"/>
      <c r="W19" s="56"/>
    </row>
    <row r="20" spans="1:23" s="57" customFormat="1" ht="15">
      <c r="A20" s="5" t="s">
        <v>13</v>
      </c>
      <c r="B20" s="21">
        <v>936.1600000000001</v>
      </c>
      <c r="C20" s="21">
        <v>931.5</v>
      </c>
      <c r="D20" s="21">
        <v>4.660000000000082</v>
      </c>
      <c r="E20" s="22">
        <v>0.005002683843263641</v>
      </c>
      <c r="F20" s="27">
        <v>0</v>
      </c>
      <c r="G20" s="58">
        <v>0</v>
      </c>
      <c r="H20" s="21">
        <v>0</v>
      </c>
      <c r="I20" s="22" t="s">
        <v>138</v>
      </c>
      <c r="J20" s="27">
        <v>0</v>
      </c>
      <c r="K20" s="27"/>
      <c r="L20" s="21">
        <v>0</v>
      </c>
      <c r="M20" s="21">
        <v>0</v>
      </c>
      <c r="N20" s="21">
        <v>0</v>
      </c>
      <c r="O20" s="22" t="s">
        <v>138</v>
      </c>
      <c r="P20" s="59"/>
      <c r="Q20" s="56"/>
      <c r="R20" s="56"/>
      <c r="S20" s="60"/>
      <c r="T20" s="56"/>
      <c r="V20" s="56"/>
      <c r="W20" s="56"/>
    </row>
    <row r="21" spans="1:23" s="57" customFormat="1" ht="15">
      <c r="A21" s="5" t="s">
        <v>14</v>
      </c>
      <c r="B21" s="21">
        <v>3453.14</v>
      </c>
      <c r="C21" s="21">
        <v>3648.4300000000003</v>
      </c>
      <c r="D21" s="21">
        <v>-195.29000000000042</v>
      </c>
      <c r="E21" s="22">
        <v>-0.05352713358896852</v>
      </c>
      <c r="F21" s="27">
        <v>0</v>
      </c>
      <c r="G21" s="58">
        <v>0.2</v>
      </c>
      <c r="H21" s="21">
        <v>-0.2</v>
      </c>
      <c r="I21" s="22">
        <v>-1</v>
      </c>
      <c r="J21" s="27">
        <v>0</v>
      </c>
      <c r="K21" s="27"/>
      <c r="L21" s="21">
        <v>-835.53</v>
      </c>
      <c r="M21" s="21">
        <v>-6064.81</v>
      </c>
      <c r="N21" s="21">
        <v>5229.280000000001</v>
      </c>
      <c r="O21" s="22">
        <v>0.8622331120018599</v>
      </c>
      <c r="P21" s="59"/>
      <c r="Q21" s="56"/>
      <c r="R21" s="56"/>
      <c r="S21" s="60"/>
      <c r="T21" s="56"/>
      <c r="V21" s="56"/>
      <c r="W21" s="56"/>
    </row>
    <row r="22" spans="1:23" s="57" customFormat="1" ht="15">
      <c r="A22" s="5" t="s">
        <v>15</v>
      </c>
      <c r="B22" s="21">
        <v>1561.6899999999998</v>
      </c>
      <c r="C22" s="21">
        <v>2181.46</v>
      </c>
      <c r="D22" s="21">
        <v>-619.7700000000002</v>
      </c>
      <c r="E22" s="22">
        <v>-0.2841078910454467</v>
      </c>
      <c r="F22" s="27">
        <v>0</v>
      </c>
      <c r="G22" s="58">
        <v>0</v>
      </c>
      <c r="H22" s="21">
        <v>0</v>
      </c>
      <c r="I22" s="22" t="s">
        <v>138</v>
      </c>
      <c r="J22" s="27">
        <v>0</v>
      </c>
      <c r="K22" s="27"/>
      <c r="L22" s="21">
        <v>-132.12</v>
      </c>
      <c r="M22" s="21">
        <v>-169.85</v>
      </c>
      <c r="N22" s="21">
        <v>37.72999999999999</v>
      </c>
      <c r="O22" s="22">
        <v>0.22213717986458634</v>
      </c>
      <c r="P22" s="59"/>
      <c r="Q22" s="56"/>
      <c r="R22" s="56"/>
      <c r="S22" s="60"/>
      <c r="T22" s="56"/>
      <c r="V22" s="56"/>
      <c r="W22" s="56"/>
    </row>
    <row r="23" spans="1:23" s="57" customFormat="1" ht="15">
      <c r="A23" s="5" t="s">
        <v>16</v>
      </c>
      <c r="B23" s="21">
        <v>8.4</v>
      </c>
      <c r="C23" s="21">
        <v>0</v>
      </c>
      <c r="D23" s="21">
        <v>8.4</v>
      </c>
      <c r="E23" s="22" t="s">
        <v>138</v>
      </c>
      <c r="F23" s="27">
        <v>0</v>
      </c>
      <c r="G23" s="58">
        <v>0</v>
      </c>
      <c r="H23" s="21">
        <v>0</v>
      </c>
      <c r="I23" s="22" t="s">
        <v>138</v>
      </c>
      <c r="J23" s="27">
        <v>0</v>
      </c>
      <c r="K23" s="27"/>
      <c r="L23" s="21">
        <v>0</v>
      </c>
      <c r="M23" s="21">
        <v>0</v>
      </c>
      <c r="N23" s="21">
        <v>0</v>
      </c>
      <c r="O23" s="22" t="s">
        <v>138</v>
      </c>
      <c r="P23" s="59"/>
      <c r="Q23" s="56"/>
      <c r="R23" s="56"/>
      <c r="S23" s="60"/>
      <c r="T23" s="56"/>
      <c r="V23" s="56"/>
      <c r="W23" s="56"/>
    </row>
    <row r="24" spans="1:23" s="57" customFormat="1" ht="15">
      <c r="A24" s="5" t="s">
        <v>17</v>
      </c>
      <c r="B24" s="21">
        <v>16268.08</v>
      </c>
      <c r="C24" s="21">
        <v>17365.280000000002</v>
      </c>
      <c r="D24" s="21">
        <v>-1097.2000000000025</v>
      </c>
      <c r="E24" s="22">
        <v>-0.06318354786101937</v>
      </c>
      <c r="F24" s="27">
        <v>8730.74</v>
      </c>
      <c r="G24" s="58">
        <v>12654.39</v>
      </c>
      <c r="H24" s="21">
        <v>-3923.6499999999996</v>
      </c>
      <c r="I24" s="22">
        <v>-0.3100623578062633</v>
      </c>
      <c r="J24" s="27">
        <v>0</v>
      </c>
      <c r="K24" s="27"/>
      <c r="L24" s="21">
        <v>-7065.7</v>
      </c>
      <c r="M24" s="21">
        <v>-69218.12</v>
      </c>
      <c r="N24" s="21">
        <v>62152.42</v>
      </c>
      <c r="O24" s="22">
        <v>0.8979212379648567</v>
      </c>
      <c r="P24" s="59"/>
      <c r="Q24" s="56"/>
      <c r="R24" s="56"/>
      <c r="S24" s="60"/>
      <c r="T24" s="56"/>
      <c r="V24" s="56"/>
      <c r="W24" s="56"/>
    </row>
    <row r="25" spans="1:23" s="57" customFormat="1" ht="15">
      <c r="A25" s="5" t="s">
        <v>18</v>
      </c>
      <c r="B25" s="21">
        <v>12075.93</v>
      </c>
      <c r="C25" s="21">
        <v>7593.17</v>
      </c>
      <c r="D25" s="21">
        <v>4482.76</v>
      </c>
      <c r="E25" s="22">
        <v>0.5903673959624242</v>
      </c>
      <c r="F25" s="27">
        <v>9676.4</v>
      </c>
      <c r="G25" s="58">
        <v>10548.17</v>
      </c>
      <c r="H25" s="21">
        <v>-871.7700000000004</v>
      </c>
      <c r="I25" s="22">
        <v>-0.08264656333752683</v>
      </c>
      <c r="J25" s="27">
        <v>0</v>
      </c>
      <c r="K25" s="27"/>
      <c r="L25" s="21">
        <v>-16284.01</v>
      </c>
      <c r="M25" s="21">
        <v>-25851.17</v>
      </c>
      <c r="N25" s="21">
        <v>9567.159999999998</v>
      </c>
      <c r="O25" s="22">
        <v>0.37008615083959445</v>
      </c>
      <c r="P25" s="59"/>
      <c r="Q25" s="56"/>
      <c r="R25" s="56"/>
      <c r="S25" s="60"/>
      <c r="T25" s="56"/>
      <c r="V25" s="56"/>
      <c r="W25" s="56"/>
    </row>
    <row r="26" spans="1:23" s="57" customFormat="1" ht="15">
      <c r="A26" s="5" t="s">
        <v>19</v>
      </c>
      <c r="B26" s="21">
        <v>12122.57</v>
      </c>
      <c r="C26" s="21">
        <v>6244.1</v>
      </c>
      <c r="D26" s="21">
        <v>5878.469999999999</v>
      </c>
      <c r="E26" s="22">
        <v>0.9414439230633717</v>
      </c>
      <c r="F26" s="27">
        <v>9809.990000000002</v>
      </c>
      <c r="G26" s="58">
        <v>7071.57</v>
      </c>
      <c r="H26" s="21">
        <v>2738.420000000002</v>
      </c>
      <c r="I26" s="22">
        <v>0.3872435682599482</v>
      </c>
      <c r="J26" s="27">
        <v>0</v>
      </c>
      <c r="K26" s="27"/>
      <c r="L26" s="21">
        <v>3238.45</v>
      </c>
      <c r="M26" s="21">
        <v>-36406.91</v>
      </c>
      <c r="N26" s="21">
        <v>39645.36</v>
      </c>
      <c r="O26" s="22">
        <v>1.0889515204668563</v>
      </c>
      <c r="P26" s="59"/>
      <c r="Q26" s="56"/>
      <c r="R26" s="56"/>
      <c r="S26" s="60"/>
      <c r="T26" s="56"/>
      <c r="V26" s="56"/>
      <c r="W26" s="56"/>
    </row>
    <row r="27" spans="1:23" s="57" customFormat="1" ht="15">
      <c r="A27" s="5" t="s">
        <v>20</v>
      </c>
      <c r="B27" s="21">
        <v>23925.089999999997</v>
      </c>
      <c r="C27" s="21">
        <v>47782.81</v>
      </c>
      <c r="D27" s="21">
        <v>-23857.72</v>
      </c>
      <c r="E27" s="22">
        <v>-0.4992950393666677</v>
      </c>
      <c r="F27" s="27">
        <v>20217.02</v>
      </c>
      <c r="G27" s="58">
        <v>24218.84</v>
      </c>
      <c r="H27" s="21">
        <v>-4001.8199999999997</v>
      </c>
      <c r="I27" s="22">
        <v>-0.16523582467203218</v>
      </c>
      <c r="J27" s="27">
        <v>0</v>
      </c>
      <c r="K27" s="27"/>
      <c r="L27" s="21">
        <v>41532.68</v>
      </c>
      <c r="M27" s="21">
        <v>-26654.96</v>
      </c>
      <c r="N27" s="21">
        <v>68187.64</v>
      </c>
      <c r="O27" s="22">
        <v>2.5581595320345634</v>
      </c>
      <c r="P27" s="59"/>
      <c r="Q27" s="56"/>
      <c r="R27" s="56"/>
      <c r="S27" s="60"/>
      <c r="T27" s="56"/>
      <c r="V27" s="56"/>
      <c r="W27" s="56"/>
    </row>
    <row r="28" spans="1:23" s="57" customFormat="1" ht="15">
      <c r="A28" s="5" t="s">
        <v>21</v>
      </c>
      <c r="B28" s="21">
        <v>16966.89</v>
      </c>
      <c r="C28" s="21">
        <v>29368.49</v>
      </c>
      <c r="D28" s="21">
        <v>-12401.600000000002</v>
      </c>
      <c r="E28" s="22">
        <v>-0.4222757111448359</v>
      </c>
      <c r="F28" s="27">
        <v>3987.45</v>
      </c>
      <c r="G28" s="58">
        <v>4578.23</v>
      </c>
      <c r="H28" s="21">
        <v>-590.7799999999997</v>
      </c>
      <c r="I28" s="22">
        <v>-0.12904113598486747</v>
      </c>
      <c r="J28" s="27">
        <v>0</v>
      </c>
      <c r="K28" s="27"/>
      <c r="L28" s="21">
        <v>12009.74</v>
      </c>
      <c r="M28" s="21">
        <v>10050.34</v>
      </c>
      <c r="N28" s="21">
        <v>1959.3999999999996</v>
      </c>
      <c r="O28" s="22">
        <v>0.19495857851575166</v>
      </c>
      <c r="P28" s="59"/>
      <c r="Q28" s="56"/>
      <c r="R28" s="56"/>
      <c r="S28" s="60"/>
      <c r="T28" s="56"/>
      <c r="V28" s="56"/>
      <c r="W28" s="56"/>
    </row>
    <row r="29" spans="1:23" s="57" customFormat="1" ht="15">
      <c r="A29" s="5" t="s">
        <v>22</v>
      </c>
      <c r="B29" s="21">
        <v>0</v>
      </c>
      <c r="C29" s="21">
        <v>0</v>
      </c>
      <c r="D29" s="21">
        <v>0</v>
      </c>
      <c r="E29" s="22" t="s">
        <v>138</v>
      </c>
      <c r="F29" s="27">
        <v>0</v>
      </c>
      <c r="G29" s="58">
        <v>0</v>
      </c>
      <c r="H29" s="21">
        <v>0</v>
      </c>
      <c r="I29" s="22" t="s">
        <v>138</v>
      </c>
      <c r="J29" s="27">
        <v>0</v>
      </c>
      <c r="K29" s="27"/>
      <c r="L29" s="21">
        <v>0</v>
      </c>
      <c r="M29" s="21">
        <v>0</v>
      </c>
      <c r="N29" s="21">
        <v>0</v>
      </c>
      <c r="O29" s="22" t="s">
        <v>138</v>
      </c>
      <c r="P29" s="59"/>
      <c r="Q29" s="56"/>
      <c r="R29" s="56"/>
      <c r="S29" s="60"/>
      <c r="T29" s="56"/>
      <c r="V29" s="56"/>
      <c r="W29" s="56"/>
    </row>
    <row r="30" spans="1:23" s="57" customFormat="1" ht="15">
      <c r="A30" s="5" t="s">
        <v>23</v>
      </c>
      <c r="B30" s="21">
        <v>16398.41</v>
      </c>
      <c r="C30" s="21">
        <v>10096.769999999999</v>
      </c>
      <c r="D30" s="21">
        <v>6301.640000000001</v>
      </c>
      <c r="E30" s="22">
        <v>0.6241243486778447</v>
      </c>
      <c r="F30" s="27">
        <v>3797.3999999999996</v>
      </c>
      <c r="G30" s="58">
        <v>0.37</v>
      </c>
      <c r="H30" s="21">
        <v>3797.0299999999997</v>
      </c>
      <c r="I30" s="22">
        <v>10262.243243243243</v>
      </c>
      <c r="J30" s="27">
        <v>0</v>
      </c>
      <c r="K30" s="27"/>
      <c r="L30" s="21">
        <v>19772.47</v>
      </c>
      <c r="M30" s="21">
        <v>32617.98</v>
      </c>
      <c r="N30" s="21">
        <v>-12845.509999999998</v>
      </c>
      <c r="O30" s="22">
        <v>-0.39381684580099685</v>
      </c>
      <c r="P30" s="59"/>
      <c r="Q30" s="56"/>
      <c r="R30" s="56"/>
      <c r="S30" s="60"/>
      <c r="T30" s="56"/>
      <c r="V30" s="56"/>
      <c r="W30" s="56"/>
    </row>
    <row r="31" spans="1:23" s="57" customFormat="1" ht="15">
      <c r="A31" s="5" t="s">
        <v>24</v>
      </c>
      <c r="B31" s="21">
        <v>121088.70000000001</v>
      </c>
      <c r="C31" s="21">
        <v>12145.85</v>
      </c>
      <c r="D31" s="21">
        <v>108942.85</v>
      </c>
      <c r="E31" s="22">
        <v>8.969553386547668</v>
      </c>
      <c r="F31" s="27">
        <v>4884.89</v>
      </c>
      <c r="G31" s="58">
        <v>1577.65</v>
      </c>
      <c r="H31" s="21">
        <v>3307.2400000000002</v>
      </c>
      <c r="I31" s="22">
        <v>2.096307799575318</v>
      </c>
      <c r="J31" s="27">
        <v>0</v>
      </c>
      <c r="K31" s="27"/>
      <c r="L31" s="21">
        <v>29115.89</v>
      </c>
      <c r="M31" s="21">
        <v>-36341.23</v>
      </c>
      <c r="N31" s="21">
        <v>65457.12</v>
      </c>
      <c r="O31" s="22">
        <v>1.8011806424823815</v>
      </c>
      <c r="P31" s="59"/>
      <c r="Q31" s="56"/>
      <c r="R31" s="56"/>
      <c r="S31" s="60"/>
      <c r="T31" s="56"/>
      <c r="V31" s="56"/>
      <c r="W31" s="56"/>
    </row>
    <row r="32" spans="1:23" s="57" customFormat="1" ht="15">
      <c r="A32" s="5" t="s">
        <v>25</v>
      </c>
      <c r="B32" s="21">
        <v>0</v>
      </c>
      <c r="C32" s="21">
        <v>0.8</v>
      </c>
      <c r="D32" s="21">
        <v>-0.8</v>
      </c>
      <c r="E32" s="22">
        <v>-1</v>
      </c>
      <c r="F32" s="27">
        <v>0</v>
      </c>
      <c r="G32" s="58">
        <v>0</v>
      </c>
      <c r="H32" s="21">
        <v>0</v>
      </c>
      <c r="I32" s="22" t="s">
        <v>138</v>
      </c>
      <c r="J32" s="27">
        <v>0</v>
      </c>
      <c r="K32" s="27"/>
      <c r="L32" s="21">
        <v>0</v>
      </c>
      <c r="M32" s="21">
        <v>0</v>
      </c>
      <c r="N32" s="21">
        <v>0</v>
      </c>
      <c r="O32" s="22" t="s">
        <v>138</v>
      </c>
      <c r="P32" s="59"/>
      <c r="Q32" s="56"/>
      <c r="R32" s="56"/>
      <c r="S32" s="60"/>
      <c r="T32" s="56"/>
      <c r="V32" s="56"/>
      <c r="W32" s="56"/>
    </row>
    <row r="33" spans="1:23" s="57" customFormat="1" ht="15">
      <c r="A33" s="5" t="s">
        <v>26</v>
      </c>
      <c r="B33" s="21">
        <v>242514.27000000002</v>
      </c>
      <c r="C33" s="21">
        <v>119461.03</v>
      </c>
      <c r="D33" s="21">
        <v>123053.24000000002</v>
      </c>
      <c r="E33" s="22">
        <v>1.0300701408651844</v>
      </c>
      <c r="F33" s="27">
        <v>117016.43</v>
      </c>
      <c r="G33" s="58">
        <v>118520.28</v>
      </c>
      <c r="H33" s="21">
        <v>-1503.8500000000058</v>
      </c>
      <c r="I33" s="22">
        <v>-0.012688545791488223</v>
      </c>
      <c r="J33" s="27">
        <v>0</v>
      </c>
      <c r="K33" s="27"/>
      <c r="L33" s="21">
        <v>-34475.65</v>
      </c>
      <c r="M33" s="21">
        <v>22008.57</v>
      </c>
      <c r="N33" s="21">
        <v>-56484.22</v>
      </c>
      <c r="O33" s="22">
        <v>-2.566464790761054</v>
      </c>
      <c r="P33" s="59"/>
      <c r="Q33" s="56"/>
      <c r="R33" s="56"/>
      <c r="S33" s="60"/>
      <c r="T33" s="56"/>
      <c r="V33" s="56"/>
      <c r="W33" s="56"/>
    </row>
    <row r="34" spans="1:23" s="57" customFormat="1" ht="15">
      <c r="A34" s="5" t="s">
        <v>27</v>
      </c>
      <c r="B34" s="21">
        <v>53682207.62</v>
      </c>
      <c r="C34" s="21">
        <v>60019504.120000005</v>
      </c>
      <c r="D34" s="21">
        <v>-6337296.500000007</v>
      </c>
      <c r="E34" s="22">
        <v>-0.10558728521531155</v>
      </c>
      <c r="F34" s="27">
        <v>18091084.7</v>
      </c>
      <c r="G34" s="58">
        <v>17732083.73</v>
      </c>
      <c r="H34" s="21">
        <v>359000.9699999988</v>
      </c>
      <c r="I34" s="22">
        <v>0.02024584225217838</v>
      </c>
      <c r="J34" s="27">
        <v>0</v>
      </c>
      <c r="K34" s="27"/>
      <c r="L34" s="21">
        <v>-1646561.73</v>
      </c>
      <c r="M34" s="21">
        <v>11671312.76</v>
      </c>
      <c r="N34" s="21">
        <v>-13317874.49</v>
      </c>
      <c r="O34" s="22">
        <v>-1.141077680279729</v>
      </c>
      <c r="P34" s="59"/>
      <c r="Q34" s="56"/>
      <c r="R34" s="56"/>
      <c r="S34" s="60"/>
      <c r="T34" s="56"/>
      <c r="V34" s="56"/>
      <c r="W34" s="56"/>
    </row>
    <row r="35" spans="1:23" s="57" customFormat="1" ht="15">
      <c r="A35" s="5" t="s">
        <v>28</v>
      </c>
      <c r="B35" s="21">
        <v>40197.28</v>
      </c>
      <c r="C35" s="21">
        <v>22423.36</v>
      </c>
      <c r="D35" s="21">
        <v>17773.92</v>
      </c>
      <c r="E35" s="22">
        <v>0.7926519486820885</v>
      </c>
      <c r="F35" s="27">
        <v>2029.3</v>
      </c>
      <c r="G35" s="58">
        <v>6925.31</v>
      </c>
      <c r="H35" s="21">
        <v>-4896.01</v>
      </c>
      <c r="I35" s="22">
        <v>-0.7069734062446302</v>
      </c>
      <c r="J35" s="27">
        <v>0</v>
      </c>
      <c r="K35" s="27"/>
      <c r="L35" s="21">
        <v>85721.79</v>
      </c>
      <c r="M35" s="21">
        <v>133602.04</v>
      </c>
      <c r="N35" s="21">
        <v>-47880.250000000015</v>
      </c>
      <c r="O35" s="22">
        <v>-0.3583796325265693</v>
      </c>
      <c r="P35" s="59"/>
      <c r="Q35" s="56"/>
      <c r="R35" s="56"/>
      <c r="S35" s="60"/>
      <c r="T35" s="56"/>
      <c r="V35" s="56"/>
      <c r="W35" s="56"/>
    </row>
    <row r="36" spans="1:23" s="57" customFormat="1" ht="15">
      <c r="A36" s="5" t="s">
        <v>29</v>
      </c>
      <c r="B36" s="21">
        <v>6607079.42</v>
      </c>
      <c r="C36" s="21">
        <v>7255828.67</v>
      </c>
      <c r="D36" s="21">
        <v>-648749.25</v>
      </c>
      <c r="E36" s="22">
        <v>-0.08941077298066907</v>
      </c>
      <c r="F36" s="27">
        <v>2742280.17</v>
      </c>
      <c r="G36" s="58">
        <v>2628956.83</v>
      </c>
      <c r="H36" s="21">
        <v>113323.33999999985</v>
      </c>
      <c r="I36" s="22">
        <v>0.04310582003737195</v>
      </c>
      <c r="J36" s="27">
        <v>0</v>
      </c>
      <c r="K36" s="27"/>
      <c r="L36" s="21">
        <v>902260.35</v>
      </c>
      <c r="M36" s="21">
        <v>350588.52</v>
      </c>
      <c r="N36" s="21">
        <v>551671.83</v>
      </c>
      <c r="O36" s="22">
        <v>1.573559311069284</v>
      </c>
      <c r="P36" s="59"/>
      <c r="Q36" s="56"/>
      <c r="R36" s="56"/>
      <c r="S36" s="60"/>
      <c r="T36" s="56"/>
      <c r="V36" s="56"/>
      <c r="W36" s="56"/>
    </row>
    <row r="37" spans="1:23" s="57" customFormat="1" ht="15">
      <c r="A37" s="5" t="s">
        <v>179</v>
      </c>
      <c r="B37" s="21">
        <v>12893.48</v>
      </c>
      <c r="C37" s="21">
        <v>13930.13</v>
      </c>
      <c r="D37" s="21">
        <v>-1036.6499999999996</v>
      </c>
      <c r="E37" s="22">
        <v>-0.07441782668216303</v>
      </c>
      <c r="F37" s="27">
        <v>1093.05</v>
      </c>
      <c r="G37" s="58">
        <v>1174.44</v>
      </c>
      <c r="H37" s="21">
        <v>-81.3900000000001</v>
      </c>
      <c r="I37" s="22">
        <v>-0.06930111372228474</v>
      </c>
      <c r="J37" s="27">
        <v>0</v>
      </c>
      <c r="K37" s="27"/>
      <c r="L37" s="21">
        <v>-205255.82</v>
      </c>
      <c r="M37" s="21">
        <v>-242269.85</v>
      </c>
      <c r="N37" s="21">
        <v>37014.03</v>
      </c>
      <c r="O37" s="22">
        <v>0.15278017466886615</v>
      </c>
      <c r="P37" s="59"/>
      <c r="Q37" s="56"/>
      <c r="R37" s="56"/>
      <c r="S37" s="60"/>
      <c r="T37" s="56"/>
      <c r="V37" s="56"/>
      <c r="W37" s="56"/>
    </row>
    <row r="38" spans="1:23" s="57" customFormat="1" ht="15">
      <c r="A38" s="5" t="s">
        <v>30</v>
      </c>
      <c r="B38" s="21">
        <v>0</v>
      </c>
      <c r="C38" s="21">
        <v>0</v>
      </c>
      <c r="D38" s="21">
        <v>0</v>
      </c>
      <c r="E38" s="22" t="s">
        <v>138</v>
      </c>
      <c r="F38" s="27">
        <v>0</v>
      </c>
      <c r="G38" s="58">
        <v>0</v>
      </c>
      <c r="H38" s="21">
        <v>0</v>
      </c>
      <c r="I38" s="22" t="s">
        <v>138</v>
      </c>
      <c r="J38" s="27">
        <v>0</v>
      </c>
      <c r="K38" s="27"/>
      <c r="L38" s="21">
        <v>0</v>
      </c>
      <c r="M38" s="21">
        <v>0</v>
      </c>
      <c r="N38" s="21">
        <v>0</v>
      </c>
      <c r="O38" s="22" t="s">
        <v>138</v>
      </c>
      <c r="P38" s="59"/>
      <c r="Q38" s="56"/>
      <c r="R38" s="56"/>
      <c r="S38" s="60"/>
      <c r="T38" s="56"/>
      <c r="V38" s="56"/>
      <c r="W38" s="56"/>
    </row>
    <row r="39" spans="1:23" s="57" customFormat="1" ht="15">
      <c r="A39" s="5" t="s">
        <v>31</v>
      </c>
      <c r="B39" s="21">
        <v>6009.73</v>
      </c>
      <c r="C39" s="21">
        <v>24381.02</v>
      </c>
      <c r="D39" s="21">
        <v>-18371.29</v>
      </c>
      <c r="E39" s="22">
        <v>-0.7535078515993179</v>
      </c>
      <c r="F39" s="27">
        <v>0.77</v>
      </c>
      <c r="G39" s="58">
        <v>1.08</v>
      </c>
      <c r="H39" s="21">
        <v>-0.31000000000000005</v>
      </c>
      <c r="I39" s="22">
        <v>-0.2870370370370371</v>
      </c>
      <c r="J39" s="27">
        <v>0</v>
      </c>
      <c r="K39" s="27"/>
      <c r="L39" s="21">
        <v>8240.1</v>
      </c>
      <c r="M39" s="21">
        <v>386.66</v>
      </c>
      <c r="N39" s="21">
        <v>7853.4400000000005</v>
      </c>
      <c r="O39" s="22">
        <v>20.310970878808256</v>
      </c>
      <c r="P39" s="59"/>
      <c r="Q39" s="56"/>
      <c r="R39" s="56"/>
      <c r="S39" s="60"/>
      <c r="T39" s="56"/>
      <c r="V39" s="56"/>
      <c r="W39" s="56"/>
    </row>
    <row r="40" spans="1:23" s="57" customFormat="1" ht="15">
      <c r="A40" s="5" t="s">
        <v>32</v>
      </c>
      <c r="B40" s="21">
        <v>171898.89</v>
      </c>
      <c r="C40" s="21">
        <v>160086.65</v>
      </c>
      <c r="D40" s="21">
        <v>11812.24000000002</v>
      </c>
      <c r="E40" s="22">
        <v>0.07378653997694386</v>
      </c>
      <c r="F40" s="27">
        <v>103765.75</v>
      </c>
      <c r="G40" s="58">
        <v>108335.1</v>
      </c>
      <c r="H40" s="21">
        <v>-4569.350000000006</v>
      </c>
      <c r="I40" s="22">
        <v>-0.04217792755995061</v>
      </c>
      <c r="J40" s="27">
        <v>0</v>
      </c>
      <c r="K40" s="27"/>
      <c r="L40" s="21">
        <v>-17077.64</v>
      </c>
      <c r="M40" s="21">
        <v>28504.2</v>
      </c>
      <c r="N40" s="21">
        <v>-45581.84</v>
      </c>
      <c r="O40" s="22">
        <v>-1.5991271461749494</v>
      </c>
      <c r="P40" s="59"/>
      <c r="Q40" s="56"/>
      <c r="R40" s="56"/>
      <c r="S40" s="60"/>
      <c r="T40" s="56"/>
      <c r="V40" s="56"/>
      <c r="W40" s="56"/>
    </row>
    <row r="41" spans="1:23" s="57" customFormat="1" ht="15">
      <c r="A41" s="5" t="s">
        <v>33</v>
      </c>
      <c r="B41" s="21">
        <v>6.06</v>
      </c>
      <c r="C41" s="21">
        <v>0</v>
      </c>
      <c r="D41" s="21">
        <v>6.06</v>
      </c>
      <c r="E41" s="22" t="s">
        <v>138</v>
      </c>
      <c r="F41" s="27">
        <v>0</v>
      </c>
      <c r="G41" s="58">
        <v>0</v>
      </c>
      <c r="H41" s="21">
        <v>0</v>
      </c>
      <c r="I41" s="22" t="s">
        <v>138</v>
      </c>
      <c r="J41" s="27">
        <v>0</v>
      </c>
      <c r="K41" s="27"/>
      <c r="L41" s="21">
        <v>0</v>
      </c>
      <c r="M41" s="21">
        <v>0</v>
      </c>
      <c r="N41" s="21">
        <v>0</v>
      </c>
      <c r="O41" s="22" t="s">
        <v>138</v>
      </c>
      <c r="P41" s="59"/>
      <c r="Q41" s="56"/>
      <c r="R41" s="56"/>
      <c r="S41" s="60"/>
      <c r="T41" s="56"/>
      <c r="V41" s="56"/>
      <c r="W41" s="56"/>
    </row>
    <row r="42" spans="1:23" s="57" customFormat="1" ht="15">
      <c r="A42" s="5" t="s">
        <v>34</v>
      </c>
      <c r="B42" s="21">
        <v>5395.18</v>
      </c>
      <c r="C42" s="21">
        <v>7910.380000000001</v>
      </c>
      <c r="D42" s="21">
        <v>-2515.2000000000007</v>
      </c>
      <c r="E42" s="22">
        <v>-0.31796196895724355</v>
      </c>
      <c r="F42" s="27">
        <v>11264.529999999999</v>
      </c>
      <c r="G42" s="58">
        <v>14015.09</v>
      </c>
      <c r="H42" s="21">
        <v>-2750.5600000000013</v>
      </c>
      <c r="I42" s="22">
        <v>-0.19625703438222666</v>
      </c>
      <c r="J42" s="27">
        <v>0</v>
      </c>
      <c r="K42" s="27"/>
      <c r="L42" s="21">
        <v>-3701.18</v>
      </c>
      <c r="M42" s="21">
        <v>-14980.14</v>
      </c>
      <c r="N42" s="21">
        <v>11278.96</v>
      </c>
      <c r="O42" s="22">
        <v>0.7529275427332455</v>
      </c>
      <c r="P42" s="59"/>
      <c r="Q42" s="56"/>
      <c r="R42" s="56"/>
      <c r="S42" s="60"/>
      <c r="T42" s="56"/>
      <c r="V42" s="56"/>
      <c r="W42" s="56"/>
    </row>
    <row r="43" spans="1:23" s="57" customFormat="1" ht="15">
      <c r="A43" s="5" t="s">
        <v>35</v>
      </c>
      <c r="B43" s="21">
        <v>359.08</v>
      </c>
      <c r="C43" s="21">
        <v>390.42</v>
      </c>
      <c r="D43" s="21">
        <v>-31.340000000000032</v>
      </c>
      <c r="E43" s="22">
        <v>-0.08027252702218132</v>
      </c>
      <c r="F43" s="27">
        <v>0</v>
      </c>
      <c r="G43" s="58">
        <v>0</v>
      </c>
      <c r="H43" s="21">
        <v>0</v>
      </c>
      <c r="I43" s="22" t="s">
        <v>138</v>
      </c>
      <c r="J43" s="27">
        <v>0</v>
      </c>
      <c r="K43" s="27"/>
      <c r="L43" s="21">
        <v>0</v>
      </c>
      <c r="M43" s="21">
        <v>0</v>
      </c>
      <c r="N43" s="21">
        <v>0</v>
      </c>
      <c r="O43" s="22" t="s">
        <v>138</v>
      </c>
      <c r="P43" s="59"/>
      <c r="Q43" s="56"/>
      <c r="R43" s="56"/>
      <c r="S43" s="60"/>
      <c r="T43" s="56"/>
      <c r="V43" s="56"/>
      <c r="W43" s="56"/>
    </row>
    <row r="44" spans="1:23" s="57" customFormat="1" ht="15">
      <c r="A44" s="5" t="s">
        <v>36</v>
      </c>
      <c r="B44" s="21">
        <v>23312.85</v>
      </c>
      <c r="C44" s="21">
        <v>18124.14</v>
      </c>
      <c r="D44" s="21">
        <v>5188.709999999999</v>
      </c>
      <c r="E44" s="22">
        <v>0.286287239008306</v>
      </c>
      <c r="F44" s="27">
        <v>15237.880000000001</v>
      </c>
      <c r="G44" s="58">
        <v>12017.98</v>
      </c>
      <c r="H44" s="21">
        <v>3219.9000000000015</v>
      </c>
      <c r="I44" s="22">
        <v>0.26792356119747257</v>
      </c>
      <c r="J44" s="27">
        <v>0</v>
      </c>
      <c r="K44" s="27"/>
      <c r="L44" s="21">
        <v>-2849.02</v>
      </c>
      <c r="M44" s="21">
        <v>-4268.14</v>
      </c>
      <c r="N44" s="21">
        <v>1419.1200000000003</v>
      </c>
      <c r="O44" s="22">
        <v>0.3324914365508161</v>
      </c>
      <c r="P44" s="59"/>
      <c r="Q44" s="56"/>
      <c r="R44" s="56"/>
      <c r="S44" s="60"/>
      <c r="T44" s="56"/>
      <c r="V44" s="56"/>
      <c r="W44" s="56"/>
    </row>
    <row r="45" spans="1:23" s="57" customFormat="1" ht="15">
      <c r="A45" s="5" t="s">
        <v>37</v>
      </c>
      <c r="B45" s="21">
        <v>19539.120000000003</v>
      </c>
      <c r="C45" s="21">
        <v>13809.24</v>
      </c>
      <c r="D45" s="21">
        <v>5729.880000000003</v>
      </c>
      <c r="E45" s="22">
        <v>0.4149308723724117</v>
      </c>
      <c r="F45" s="27">
        <v>9653.34</v>
      </c>
      <c r="G45" s="58">
        <v>10550.76</v>
      </c>
      <c r="H45" s="21">
        <v>-897.4200000000001</v>
      </c>
      <c r="I45" s="22">
        <v>-0.0850573797527382</v>
      </c>
      <c r="J45" s="27">
        <v>0</v>
      </c>
      <c r="K45" s="27"/>
      <c r="L45" s="21">
        <v>-9413.05</v>
      </c>
      <c r="M45" s="21">
        <v>23461.47</v>
      </c>
      <c r="N45" s="21">
        <v>-32874.520000000004</v>
      </c>
      <c r="O45" s="22">
        <v>-1.401213137966206</v>
      </c>
      <c r="P45" s="59"/>
      <c r="Q45" s="56"/>
      <c r="R45" s="56"/>
      <c r="S45" s="60"/>
      <c r="T45" s="56"/>
      <c r="V45" s="56"/>
      <c r="W45" s="56"/>
    </row>
    <row r="46" spans="1:23" s="57" customFormat="1" ht="15">
      <c r="A46" s="5" t="s">
        <v>38</v>
      </c>
      <c r="B46" s="21">
        <v>0</v>
      </c>
      <c r="C46" s="21">
        <v>0</v>
      </c>
      <c r="D46" s="21">
        <v>0</v>
      </c>
      <c r="E46" s="22" t="s">
        <v>138</v>
      </c>
      <c r="F46" s="27">
        <v>0</v>
      </c>
      <c r="G46" s="58">
        <v>0</v>
      </c>
      <c r="H46" s="21">
        <v>0</v>
      </c>
      <c r="I46" s="22" t="s">
        <v>138</v>
      </c>
      <c r="J46" s="27">
        <v>0</v>
      </c>
      <c r="K46" s="27"/>
      <c r="L46" s="21">
        <v>0</v>
      </c>
      <c r="M46" s="21">
        <v>0</v>
      </c>
      <c r="N46" s="21">
        <v>0</v>
      </c>
      <c r="O46" s="22" t="s">
        <v>138</v>
      </c>
      <c r="P46" s="59"/>
      <c r="Q46" s="56"/>
      <c r="R46" s="56"/>
      <c r="S46" s="60"/>
      <c r="T46" s="56"/>
      <c r="V46" s="56"/>
      <c r="W46" s="56"/>
    </row>
    <row r="47" spans="1:23" s="57" customFormat="1" ht="15">
      <c r="A47" s="5" t="s">
        <v>39</v>
      </c>
      <c r="B47" s="21">
        <v>55008.259999999995</v>
      </c>
      <c r="C47" s="21">
        <v>38400.979999999996</v>
      </c>
      <c r="D47" s="21">
        <v>16607.28</v>
      </c>
      <c r="E47" s="22">
        <v>0.4324702129997724</v>
      </c>
      <c r="F47" s="27">
        <v>21253.14</v>
      </c>
      <c r="G47" s="58">
        <v>32453.97</v>
      </c>
      <c r="H47" s="21">
        <v>-11200.830000000002</v>
      </c>
      <c r="I47" s="22">
        <v>-0.34512973297257626</v>
      </c>
      <c r="J47" s="27">
        <v>0</v>
      </c>
      <c r="K47" s="27"/>
      <c r="L47" s="21">
        <v>9647.02</v>
      </c>
      <c r="M47" s="21">
        <v>48577.24</v>
      </c>
      <c r="N47" s="21">
        <v>-38930.22</v>
      </c>
      <c r="O47" s="22">
        <v>-0.8014086432246872</v>
      </c>
      <c r="P47" s="59"/>
      <c r="Q47" s="56"/>
      <c r="R47" s="56"/>
      <c r="S47" s="60"/>
      <c r="T47" s="56"/>
      <c r="V47" s="56"/>
      <c r="W47" s="56"/>
    </row>
    <row r="48" spans="1:23" s="57" customFormat="1" ht="15">
      <c r="A48" s="5" t="s">
        <v>40</v>
      </c>
      <c r="B48" s="21">
        <v>8.509999999999998</v>
      </c>
      <c r="C48" s="21">
        <v>97.32000000000001</v>
      </c>
      <c r="D48" s="21">
        <v>-88.81</v>
      </c>
      <c r="E48" s="22">
        <v>-0.9125565145910398</v>
      </c>
      <c r="F48" s="27">
        <v>0</v>
      </c>
      <c r="G48" s="58">
        <v>0</v>
      </c>
      <c r="H48" s="21">
        <v>0</v>
      </c>
      <c r="I48" s="22" t="s">
        <v>138</v>
      </c>
      <c r="J48" s="27">
        <v>0</v>
      </c>
      <c r="K48" s="27"/>
      <c r="L48" s="21">
        <v>0</v>
      </c>
      <c r="M48" s="21">
        <v>0</v>
      </c>
      <c r="N48" s="21">
        <v>0</v>
      </c>
      <c r="O48" s="22" t="s">
        <v>138</v>
      </c>
      <c r="P48" s="59"/>
      <c r="Q48" s="56"/>
      <c r="R48" s="56"/>
      <c r="S48" s="60"/>
      <c r="T48" s="56"/>
      <c r="V48" s="56"/>
      <c r="W48" s="56"/>
    </row>
    <row r="49" spans="1:23" s="57" customFormat="1" ht="15">
      <c r="A49" s="5" t="s">
        <v>41</v>
      </c>
      <c r="B49" s="21">
        <v>971.59</v>
      </c>
      <c r="C49" s="21">
        <v>2090.5899999999997</v>
      </c>
      <c r="D49" s="21">
        <v>-1118.9999999999995</v>
      </c>
      <c r="E49" s="22">
        <v>-0.535255597702084</v>
      </c>
      <c r="F49" s="27">
        <v>0</v>
      </c>
      <c r="G49" s="58">
        <v>0</v>
      </c>
      <c r="H49" s="21">
        <v>0</v>
      </c>
      <c r="I49" s="22" t="s">
        <v>138</v>
      </c>
      <c r="J49" s="27">
        <v>0</v>
      </c>
      <c r="K49" s="27"/>
      <c r="L49" s="21">
        <v>-6637.63</v>
      </c>
      <c r="M49" s="21">
        <v>414.75</v>
      </c>
      <c r="N49" s="21">
        <v>-7052.38</v>
      </c>
      <c r="O49" s="22">
        <v>-17.003930078360458</v>
      </c>
      <c r="P49" s="59"/>
      <c r="Q49" s="56"/>
      <c r="R49" s="56"/>
      <c r="S49" s="60"/>
      <c r="T49" s="56"/>
      <c r="V49" s="56"/>
      <c r="W49" s="56"/>
    </row>
    <row r="50" spans="1:23" s="57" customFormat="1" ht="15">
      <c r="A50" s="5" t="s">
        <v>42</v>
      </c>
      <c r="B50" s="21">
        <v>240.44</v>
      </c>
      <c r="C50" s="21">
        <v>385.64000000000004</v>
      </c>
      <c r="D50" s="21">
        <v>-145.20000000000005</v>
      </c>
      <c r="E50" s="22">
        <v>-0.37651695882169905</v>
      </c>
      <c r="F50" s="27">
        <v>0</v>
      </c>
      <c r="G50" s="58">
        <v>0</v>
      </c>
      <c r="H50" s="21">
        <v>0</v>
      </c>
      <c r="I50" s="22" t="s">
        <v>138</v>
      </c>
      <c r="J50" s="27">
        <v>0</v>
      </c>
      <c r="K50" s="27"/>
      <c r="L50" s="21">
        <v>0</v>
      </c>
      <c r="M50" s="21">
        <v>0</v>
      </c>
      <c r="N50" s="21">
        <v>0</v>
      </c>
      <c r="O50" s="22" t="s">
        <v>138</v>
      </c>
      <c r="P50" s="59"/>
      <c r="Q50" s="56"/>
      <c r="R50" s="56"/>
      <c r="S50" s="60"/>
      <c r="T50" s="56"/>
      <c r="V50" s="56"/>
      <c r="W50" s="56"/>
    </row>
    <row r="51" spans="1:23" s="57" customFormat="1" ht="15">
      <c r="A51" s="5" t="s">
        <v>43</v>
      </c>
      <c r="B51" s="21">
        <v>37279.76</v>
      </c>
      <c r="C51" s="21">
        <v>42356.16</v>
      </c>
      <c r="D51" s="21">
        <v>-5076.4000000000015</v>
      </c>
      <c r="E51" s="22">
        <v>-0.11985033581892222</v>
      </c>
      <c r="F51" s="27">
        <v>16844.58</v>
      </c>
      <c r="G51" s="58">
        <v>25228.38</v>
      </c>
      <c r="H51" s="21">
        <v>-8383.8</v>
      </c>
      <c r="I51" s="22">
        <v>-0.33231622482299694</v>
      </c>
      <c r="J51" s="27">
        <v>0</v>
      </c>
      <c r="K51" s="27"/>
      <c r="L51" s="21">
        <v>-107.7</v>
      </c>
      <c r="M51" s="21">
        <v>-21745.69</v>
      </c>
      <c r="N51" s="21">
        <v>21637.989999999998</v>
      </c>
      <c r="O51" s="22">
        <v>0.9950472944293789</v>
      </c>
      <c r="P51" s="59"/>
      <c r="Q51" s="56"/>
      <c r="R51" s="56"/>
      <c r="S51" s="60"/>
      <c r="T51" s="56"/>
      <c r="V51" s="56"/>
      <c r="W51" s="56"/>
    </row>
    <row r="52" spans="1:23" s="57" customFormat="1" ht="15">
      <c r="A52" s="5" t="s">
        <v>44</v>
      </c>
      <c r="B52" s="21">
        <v>0</v>
      </c>
      <c r="C52" s="21">
        <v>0</v>
      </c>
      <c r="D52" s="21">
        <v>0</v>
      </c>
      <c r="E52" s="22" t="s">
        <v>138</v>
      </c>
      <c r="F52" s="27">
        <v>0</v>
      </c>
      <c r="G52" s="58">
        <v>0</v>
      </c>
      <c r="H52" s="21">
        <v>0</v>
      </c>
      <c r="I52" s="22" t="s">
        <v>138</v>
      </c>
      <c r="J52" s="27">
        <v>0</v>
      </c>
      <c r="K52" s="27"/>
      <c r="L52" s="21">
        <v>0</v>
      </c>
      <c r="M52" s="21">
        <v>0</v>
      </c>
      <c r="N52" s="21">
        <v>0</v>
      </c>
      <c r="O52" s="22" t="s">
        <v>138</v>
      </c>
      <c r="P52" s="59"/>
      <c r="Q52" s="56"/>
      <c r="R52" s="56"/>
      <c r="S52" s="60"/>
      <c r="T52" s="56"/>
      <c r="V52" s="56"/>
      <c r="W52" s="56"/>
    </row>
    <row r="53" spans="1:23" s="57" customFormat="1" ht="15">
      <c r="A53" s="5" t="s">
        <v>45</v>
      </c>
      <c r="B53" s="21">
        <v>128.95</v>
      </c>
      <c r="C53" s="21">
        <v>-263.03999999999996</v>
      </c>
      <c r="D53" s="21">
        <v>391.98999999999995</v>
      </c>
      <c r="E53" s="22">
        <v>1.4902296228710463</v>
      </c>
      <c r="F53" s="27">
        <v>6847.67</v>
      </c>
      <c r="G53" s="58">
        <v>7415.290000000001</v>
      </c>
      <c r="H53" s="21">
        <v>-567.6200000000008</v>
      </c>
      <c r="I53" s="22">
        <v>-0.07654724225215746</v>
      </c>
      <c r="J53" s="27">
        <v>0</v>
      </c>
      <c r="K53" s="27"/>
      <c r="L53" s="21">
        <v>-7032.08</v>
      </c>
      <c r="M53" s="21">
        <v>6097</v>
      </c>
      <c r="N53" s="21">
        <v>-13129.08</v>
      </c>
      <c r="O53" s="22">
        <v>-2.15336722978514</v>
      </c>
      <c r="P53" s="59"/>
      <c r="Q53" s="56"/>
      <c r="R53" s="56"/>
      <c r="S53" s="60"/>
      <c r="T53" s="56"/>
      <c r="V53" s="56"/>
      <c r="W53" s="56"/>
    </row>
    <row r="54" spans="1:23" s="57" customFormat="1" ht="15">
      <c r="A54" s="5" t="s">
        <v>46</v>
      </c>
      <c r="B54" s="21">
        <v>62812.36</v>
      </c>
      <c r="C54" s="21">
        <v>54379.92</v>
      </c>
      <c r="D54" s="21">
        <v>8432.440000000002</v>
      </c>
      <c r="E54" s="22">
        <v>0.15506532558341393</v>
      </c>
      <c r="F54" s="27">
        <v>30616.260000000002</v>
      </c>
      <c r="G54" s="58">
        <v>34386.520000000004</v>
      </c>
      <c r="H54" s="21">
        <v>-3770.260000000002</v>
      </c>
      <c r="I54" s="22">
        <v>-0.10964354636642502</v>
      </c>
      <c r="J54" s="27">
        <v>0</v>
      </c>
      <c r="K54" s="27"/>
      <c r="L54" s="21">
        <v>-72906.26</v>
      </c>
      <c r="M54" s="21">
        <v>12529.62</v>
      </c>
      <c r="N54" s="21">
        <v>-85435.87999999999</v>
      </c>
      <c r="O54" s="22">
        <v>-6.818712778200775</v>
      </c>
      <c r="P54" s="59"/>
      <c r="Q54" s="56"/>
      <c r="R54" s="56"/>
      <c r="S54" s="60"/>
      <c r="T54" s="56"/>
      <c r="V54" s="56"/>
      <c r="W54" s="56"/>
    </row>
    <row r="55" spans="1:23" s="57" customFormat="1" ht="15">
      <c r="A55" s="5" t="s">
        <v>47</v>
      </c>
      <c r="B55" s="21">
        <v>123.02000000000001</v>
      </c>
      <c r="C55" s="21">
        <v>457.65000000000003</v>
      </c>
      <c r="D55" s="21">
        <v>-334.63</v>
      </c>
      <c r="E55" s="22">
        <v>-0.7311919589205724</v>
      </c>
      <c r="F55" s="27">
        <v>0</v>
      </c>
      <c r="G55" s="58">
        <v>0.61</v>
      </c>
      <c r="H55" s="21">
        <v>-0.61</v>
      </c>
      <c r="I55" s="22">
        <v>-1</v>
      </c>
      <c r="J55" s="27">
        <v>0</v>
      </c>
      <c r="K55" s="27"/>
      <c r="L55" s="21">
        <v>0</v>
      </c>
      <c r="M55" s="21">
        <v>0</v>
      </c>
      <c r="N55" s="21">
        <v>0</v>
      </c>
      <c r="O55" s="22" t="s">
        <v>138</v>
      </c>
      <c r="P55" s="59"/>
      <c r="Q55" s="56"/>
      <c r="R55" s="56"/>
      <c r="S55" s="60"/>
      <c r="T55" s="56"/>
      <c r="V55" s="56"/>
      <c r="W55" s="56"/>
    </row>
    <row r="56" spans="1:23" s="57" customFormat="1" ht="15">
      <c r="A56" s="5" t="s">
        <v>48</v>
      </c>
      <c r="B56" s="21">
        <v>156.08</v>
      </c>
      <c r="C56" s="21">
        <v>518.33</v>
      </c>
      <c r="D56" s="21">
        <v>-362.25</v>
      </c>
      <c r="E56" s="22">
        <v>-0.698879092470048</v>
      </c>
      <c r="F56" s="27">
        <v>0</v>
      </c>
      <c r="G56" s="58">
        <v>0.02</v>
      </c>
      <c r="H56" s="21">
        <v>-0.02</v>
      </c>
      <c r="I56" s="22">
        <v>-1</v>
      </c>
      <c r="J56" s="27">
        <v>0</v>
      </c>
      <c r="K56" s="27"/>
      <c r="L56" s="21">
        <v>-1.59</v>
      </c>
      <c r="M56" s="21">
        <v>-1017.51</v>
      </c>
      <c r="N56" s="21">
        <v>1015.92</v>
      </c>
      <c r="O56" s="22">
        <v>0.99843736179497</v>
      </c>
      <c r="P56" s="59"/>
      <c r="Q56" s="56"/>
      <c r="R56" s="56"/>
      <c r="S56" s="60"/>
      <c r="T56" s="56"/>
      <c r="V56" s="56"/>
      <c r="W56" s="56"/>
    </row>
    <row r="57" spans="1:23" s="57" customFormat="1" ht="15">
      <c r="A57" s="5" t="s">
        <v>49</v>
      </c>
      <c r="B57" s="21">
        <v>377.81</v>
      </c>
      <c r="C57" s="21">
        <v>7945.27</v>
      </c>
      <c r="D57" s="21">
        <v>-7567.46</v>
      </c>
      <c r="E57" s="22">
        <v>-0.9524484378756165</v>
      </c>
      <c r="F57" s="27">
        <v>0</v>
      </c>
      <c r="G57" s="58">
        <v>0</v>
      </c>
      <c r="H57" s="21">
        <v>0</v>
      </c>
      <c r="I57" s="22" t="s">
        <v>138</v>
      </c>
      <c r="J57" s="27">
        <v>0</v>
      </c>
      <c r="K57" s="27"/>
      <c r="L57" s="21">
        <v>0</v>
      </c>
      <c r="M57" s="21">
        <v>0</v>
      </c>
      <c r="N57" s="21">
        <v>0</v>
      </c>
      <c r="O57" s="22" t="s">
        <v>138</v>
      </c>
      <c r="P57" s="59"/>
      <c r="Q57" s="56"/>
      <c r="R57" s="56"/>
      <c r="S57" s="60"/>
      <c r="T57" s="56"/>
      <c r="V57" s="56"/>
      <c r="W57" s="56"/>
    </row>
    <row r="58" spans="1:23" s="57" customFormat="1" ht="15">
      <c r="A58" s="5" t="s">
        <v>50</v>
      </c>
      <c r="B58" s="21">
        <v>58378.67</v>
      </c>
      <c r="C58" s="21">
        <v>58127.479999999996</v>
      </c>
      <c r="D58" s="21">
        <v>251.19000000000233</v>
      </c>
      <c r="E58" s="22">
        <v>0.004321364008899101</v>
      </c>
      <c r="F58" s="27">
        <v>28745.879999999997</v>
      </c>
      <c r="G58" s="58">
        <v>27303.21</v>
      </c>
      <c r="H58" s="21">
        <v>1442.6699999999983</v>
      </c>
      <c r="I58" s="22">
        <v>0.05283884202626718</v>
      </c>
      <c r="J58" s="27">
        <v>0</v>
      </c>
      <c r="K58" s="27"/>
      <c r="L58" s="21">
        <v>12707.49</v>
      </c>
      <c r="M58" s="21">
        <v>-9231.02</v>
      </c>
      <c r="N58" s="21">
        <v>21938.510000000002</v>
      </c>
      <c r="O58" s="22">
        <v>2.376607352166933</v>
      </c>
      <c r="P58" s="59"/>
      <c r="Q58" s="56"/>
      <c r="R58" s="56"/>
      <c r="S58" s="60"/>
      <c r="T58" s="56"/>
      <c r="V58" s="56"/>
      <c r="W58" s="56"/>
    </row>
    <row r="59" spans="1:23" s="57" customFormat="1" ht="15">
      <c r="A59" s="5" t="s">
        <v>51</v>
      </c>
      <c r="B59" s="21">
        <v>228703.25</v>
      </c>
      <c r="C59" s="21">
        <v>286590.63</v>
      </c>
      <c r="D59" s="21">
        <v>-57887.380000000005</v>
      </c>
      <c r="E59" s="22">
        <v>-0.20198629662107237</v>
      </c>
      <c r="F59" s="27">
        <v>255982.8</v>
      </c>
      <c r="G59" s="58">
        <v>141361.01</v>
      </c>
      <c r="H59" s="21">
        <v>114621.78999999998</v>
      </c>
      <c r="I59" s="22">
        <v>0.8108444471357411</v>
      </c>
      <c r="J59" s="27">
        <v>1189397.37</v>
      </c>
      <c r="K59" s="27"/>
      <c r="L59" s="21">
        <v>83709.53</v>
      </c>
      <c r="M59" s="21">
        <v>102417.37</v>
      </c>
      <c r="N59" s="21">
        <v>-18707.839999999997</v>
      </c>
      <c r="O59" s="22">
        <v>-0.18266276511494092</v>
      </c>
      <c r="P59" s="59"/>
      <c r="Q59" s="56"/>
      <c r="R59" s="56"/>
      <c r="S59" s="60"/>
      <c r="T59" s="56"/>
      <c r="V59" s="56"/>
      <c r="W59" s="56"/>
    </row>
    <row r="60" spans="1:23" s="57" customFormat="1" ht="15">
      <c r="A60" s="5" t="s">
        <v>52</v>
      </c>
      <c r="B60" s="21">
        <v>231770.72</v>
      </c>
      <c r="C60" s="21">
        <v>274436.24</v>
      </c>
      <c r="D60" s="21">
        <v>-42665.51999999999</v>
      </c>
      <c r="E60" s="22">
        <v>-0.15546605652373022</v>
      </c>
      <c r="F60" s="27">
        <v>129130.55</v>
      </c>
      <c r="G60" s="58">
        <v>144446.88</v>
      </c>
      <c r="H60" s="21">
        <v>-15316.330000000002</v>
      </c>
      <c r="I60" s="22">
        <v>-0.10603434286708029</v>
      </c>
      <c r="J60" s="27">
        <v>0</v>
      </c>
      <c r="K60" s="27"/>
      <c r="L60" s="21">
        <v>118750.15</v>
      </c>
      <c r="M60" s="21">
        <v>105404.81</v>
      </c>
      <c r="N60" s="21">
        <v>13345.339999999997</v>
      </c>
      <c r="O60" s="22">
        <v>0.12661035108359853</v>
      </c>
      <c r="P60" s="59"/>
      <c r="Q60" s="56"/>
      <c r="R60" s="56"/>
      <c r="S60" s="60"/>
      <c r="T60" s="56"/>
      <c r="V60" s="56"/>
      <c r="W60" s="56"/>
    </row>
    <row r="61" spans="1:23" s="57" customFormat="1" ht="15">
      <c r="A61" s="5" t="s">
        <v>53</v>
      </c>
      <c r="B61" s="21">
        <v>154445.75</v>
      </c>
      <c r="C61" s="21">
        <v>182900.44</v>
      </c>
      <c r="D61" s="21">
        <v>-28454.690000000002</v>
      </c>
      <c r="E61" s="22">
        <v>-0.1555747487540216</v>
      </c>
      <c r="F61" s="27">
        <v>86086.44</v>
      </c>
      <c r="G61" s="58">
        <v>96296.89</v>
      </c>
      <c r="H61" s="21">
        <v>-10210.449999999997</v>
      </c>
      <c r="I61" s="22">
        <v>-0.1060309424323049</v>
      </c>
      <c r="J61" s="27">
        <v>0</v>
      </c>
      <c r="K61" s="27"/>
      <c r="L61" s="21">
        <v>79134.54</v>
      </c>
      <c r="M61" s="21">
        <v>70272.1</v>
      </c>
      <c r="N61" s="21">
        <v>8862.439999999988</v>
      </c>
      <c r="O61" s="22">
        <v>0.12611605459350136</v>
      </c>
      <c r="P61" s="59"/>
      <c r="Q61" s="56"/>
      <c r="R61" s="56"/>
      <c r="S61" s="60"/>
      <c r="T61" s="56"/>
      <c r="V61" s="56"/>
      <c r="W61" s="56"/>
    </row>
    <row r="62" spans="1:23" s="57" customFormat="1" ht="15.75">
      <c r="A62" s="26" t="s">
        <v>54</v>
      </c>
      <c r="B62" s="21"/>
      <c r="C62" s="21"/>
      <c r="D62" s="21"/>
      <c r="E62" s="22"/>
      <c r="F62" s="27"/>
      <c r="G62" s="58"/>
      <c r="H62" s="21"/>
      <c r="I62" s="22"/>
      <c r="J62" s="27"/>
      <c r="K62" s="27"/>
      <c r="L62" s="21"/>
      <c r="M62" s="21"/>
      <c r="N62" s="21"/>
      <c r="O62" s="22" t="s">
        <v>138</v>
      </c>
      <c r="P62" s="59"/>
      <c r="Q62" s="56"/>
      <c r="R62" s="56"/>
      <c r="S62" s="60"/>
      <c r="T62" s="56"/>
      <c r="V62" s="56"/>
      <c r="W62" s="56"/>
    </row>
    <row r="63" spans="1:23" s="57" customFormat="1" ht="15">
      <c r="A63" s="5" t="s">
        <v>55</v>
      </c>
      <c r="B63" s="21">
        <v>1851928.67</v>
      </c>
      <c r="C63" s="21">
        <v>1892504.17</v>
      </c>
      <c r="D63" s="21">
        <v>-40575.5</v>
      </c>
      <c r="E63" s="22">
        <v>-0.02144011127859232</v>
      </c>
      <c r="F63" s="27">
        <v>708400.75</v>
      </c>
      <c r="G63" s="58">
        <v>733437.78</v>
      </c>
      <c r="H63" s="21">
        <v>-25037.030000000028</v>
      </c>
      <c r="I63" s="22">
        <v>-0.03413654257079589</v>
      </c>
      <c r="J63" s="27">
        <v>0</v>
      </c>
      <c r="K63" s="27"/>
      <c r="L63" s="21">
        <v>356700.01</v>
      </c>
      <c r="M63" s="21">
        <v>350559.94</v>
      </c>
      <c r="N63" s="21">
        <v>6140.070000000007</v>
      </c>
      <c r="O63" s="22">
        <v>0.017515036087694467</v>
      </c>
      <c r="P63" s="59"/>
      <c r="Q63" s="56"/>
      <c r="R63" s="56"/>
      <c r="S63" s="60"/>
      <c r="T63" s="56"/>
      <c r="V63" s="56"/>
      <c r="W63" s="56"/>
    </row>
    <row r="64" spans="1:23" s="57" customFormat="1" ht="15">
      <c r="A64" s="5" t="s">
        <v>177</v>
      </c>
      <c r="B64" s="21">
        <v>84725.87</v>
      </c>
      <c r="C64" s="21">
        <v>80991.91</v>
      </c>
      <c r="D64" s="21">
        <v>3733.959999999992</v>
      </c>
      <c r="E64" s="22">
        <v>0.04610287620084514</v>
      </c>
      <c r="F64" s="27">
        <v>131030.51999999999</v>
      </c>
      <c r="G64" s="58">
        <v>79618.31</v>
      </c>
      <c r="H64" s="21">
        <v>51412.20999999999</v>
      </c>
      <c r="I64" s="22">
        <v>0.6457335002463629</v>
      </c>
      <c r="J64" s="27">
        <v>0</v>
      </c>
      <c r="K64" s="27"/>
      <c r="L64" s="21">
        <v>31882.73</v>
      </c>
      <c r="M64" s="21">
        <v>-10608.05</v>
      </c>
      <c r="N64" s="21">
        <v>42490.78</v>
      </c>
      <c r="O64" s="22">
        <v>4.005522221331913</v>
      </c>
      <c r="P64" s="59"/>
      <c r="Q64" s="56"/>
      <c r="R64" s="56"/>
      <c r="S64" s="60"/>
      <c r="T64" s="56"/>
      <c r="V64" s="56"/>
      <c r="W64" s="56"/>
    </row>
    <row r="65" spans="1:23" s="57" customFormat="1" ht="15">
      <c r="A65" s="5" t="s">
        <v>56</v>
      </c>
      <c r="B65" s="21">
        <v>664178.08</v>
      </c>
      <c r="C65" s="21">
        <v>1133615.73</v>
      </c>
      <c r="D65" s="21">
        <v>-469437.65</v>
      </c>
      <c r="E65" s="22">
        <v>-0.4141065067966197</v>
      </c>
      <c r="F65" s="27">
        <v>541533.06</v>
      </c>
      <c r="G65" s="58">
        <v>524923.32</v>
      </c>
      <c r="H65" s="21">
        <v>16609.740000000107</v>
      </c>
      <c r="I65" s="22">
        <v>0.03164222157247674</v>
      </c>
      <c r="J65" s="27">
        <v>0</v>
      </c>
      <c r="K65" s="27"/>
      <c r="L65" s="21">
        <v>26973.56</v>
      </c>
      <c r="M65" s="21">
        <v>-254729.75</v>
      </c>
      <c r="N65" s="21">
        <v>281703.31</v>
      </c>
      <c r="O65" s="22">
        <v>1.1058908902474092</v>
      </c>
      <c r="P65" s="59"/>
      <c r="Q65" s="56"/>
      <c r="R65" s="56"/>
      <c r="S65" s="60"/>
      <c r="T65" s="56"/>
      <c r="V65" s="56"/>
      <c r="W65" s="56"/>
    </row>
    <row r="66" spans="1:23" s="57" customFormat="1" ht="15">
      <c r="A66" s="5" t="s">
        <v>57</v>
      </c>
      <c r="B66" s="21">
        <v>238887.89</v>
      </c>
      <c r="C66" s="21">
        <v>321303.86</v>
      </c>
      <c r="D66" s="21">
        <v>-82415.96999999997</v>
      </c>
      <c r="E66" s="22">
        <v>-0.2565047615674458</v>
      </c>
      <c r="F66" s="27">
        <v>193078</v>
      </c>
      <c r="G66" s="58">
        <v>219996.69</v>
      </c>
      <c r="H66" s="21">
        <v>-26918.690000000002</v>
      </c>
      <c r="I66" s="22">
        <v>-0.1223595227728199</v>
      </c>
      <c r="J66" s="27">
        <v>0</v>
      </c>
      <c r="K66" s="27"/>
      <c r="L66" s="21">
        <v>-206323.26</v>
      </c>
      <c r="M66" s="21">
        <v>77825.85</v>
      </c>
      <c r="N66" s="21">
        <v>-284149.11</v>
      </c>
      <c r="O66" s="22">
        <v>-3.6510890661650333</v>
      </c>
      <c r="P66" s="59"/>
      <c r="Q66" s="56"/>
      <c r="R66" s="56"/>
      <c r="S66" s="60"/>
      <c r="T66" s="56"/>
      <c r="V66" s="56"/>
      <c r="W66" s="56"/>
    </row>
    <row r="67" spans="1:23" s="57" customFormat="1" ht="15">
      <c r="A67" s="5" t="s">
        <v>58</v>
      </c>
      <c r="B67" s="21">
        <v>264642.81</v>
      </c>
      <c r="C67" s="21">
        <v>189276.52000000002</v>
      </c>
      <c r="D67" s="21">
        <v>75366.28999999998</v>
      </c>
      <c r="E67" s="22">
        <v>0.3981808731479212</v>
      </c>
      <c r="F67" s="27">
        <v>118950.84</v>
      </c>
      <c r="G67" s="58">
        <v>133202.82</v>
      </c>
      <c r="H67" s="21">
        <v>-14251.98000000001</v>
      </c>
      <c r="I67" s="22">
        <v>-0.1069945816462445</v>
      </c>
      <c r="J67" s="27">
        <v>0</v>
      </c>
      <c r="K67" s="27"/>
      <c r="L67" s="21">
        <v>45279.83</v>
      </c>
      <c r="M67" s="21">
        <v>-193027.1</v>
      </c>
      <c r="N67" s="21">
        <v>238306.93</v>
      </c>
      <c r="O67" s="22">
        <v>1.2345775800392793</v>
      </c>
      <c r="P67" s="59"/>
      <c r="Q67" s="56"/>
      <c r="R67" s="56"/>
      <c r="S67" s="60"/>
      <c r="T67" s="56"/>
      <c r="V67" s="56"/>
      <c r="W67" s="56"/>
    </row>
    <row r="68" spans="1:23" s="57" customFormat="1" ht="15">
      <c r="A68" s="5" t="s">
        <v>59</v>
      </c>
      <c r="B68" s="21">
        <v>393367.23000000004</v>
      </c>
      <c r="C68" s="21">
        <v>778245.41</v>
      </c>
      <c r="D68" s="21">
        <v>-384878.18</v>
      </c>
      <c r="E68" s="22">
        <v>-0.49454603272250586</v>
      </c>
      <c r="F68" s="27">
        <v>395760.7</v>
      </c>
      <c r="G68" s="58">
        <v>470879.2</v>
      </c>
      <c r="H68" s="21">
        <v>-75118.5</v>
      </c>
      <c r="I68" s="22">
        <v>-0.15952817622863782</v>
      </c>
      <c r="J68" s="27">
        <v>-835172.3</v>
      </c>
      <c r="K68" s="27"/>
      <c r="L68" s="21">
        <v>31658.99</v>
      </c>
      <c r="M68" s="21">
        <v>72603.92</v>
      </c>
      <c r="N68" s="21">
        <v>-40944.92999999999</v>
      </c>
      <c r="O68" s="22">
        <v>-0.5639493019109711</v>
      </c>
      <c r="P68" s="59"/>
      <c r="Q68" s="56"/>
      <c r="R68" s="56"/>
      <c r="S68" s="60"/>
      <c r="T68" s="56"/>
      <c r="V68" s="56"/>
      <c r="W68" s="56"/>
    </row>
    <row r="69" spans="1:23" s="57" customFormat="1" ht="15">
      <c r="A69" s="5" t="s">
        <v>60</v>
      </c>
      <c r="B69" s="21">
        <v>304861.04</v>
      </c>
      <c r="C69" s="21">
        <v>292228.16000000003</v>
      </c>
      <c r="D69" s="21">
        <v>12632.879999999946</v>
      </c>
      <c r="E69" s="22">
        <v>0.043229509435367026</v>
      </c>
      <c r="F69" s="27">
        <v>255398.69</v>
      </c>
      <c r="G69" s="58">
        <v>355911.63</v>
      </c>
      <c r="H69" s="21">
        <v>-100512.94</v>
      </c>
      <c r="I69" s="22">
        <v>-0.28240982178637997</v>
      </c>
      <c r="J69" s="27">
        <v>0</v>
      </c>
      <c r="K69" s="27"/>
      <c r="L69" s="21">
        <v>-112897.98</v>
      </c>
      <c r="M69" s="21">
        <v>256364.39</v>
      </c>
      <c r="N69" s="21">
        <v>-369262.37</v>
      </c>
      <c r="O69" s="22">
        <v>-1.4403808968944556</v>
      </c>
      <c r="P69" s="59"/>
      <c r="Q69" s="56"/>
      <c r="R69" s="56"/>
      <c r="S69" s="60"/>
      <c r="T69" s="56"/>
      <c r="V69" s="56"/>
      <c r="W69" s="56"/>
    </row>
    <row r="70" spans="1:23" s="57" customFormat="1" ht="15">
      <c r="A70" s="5" t="s">
        <v>61</v>
      </c>
      <c r="B70" s="21">
        <v>108038.55</v>
      </c>
      <c r="C70" s="21">
        <v>114908.56</v>
      </c>
      <c r="D70" s="21">
        <v>-6870.009999999995</v>
      </c>
      <c r="E70" s="22">
        <v>-0.05978675566032674</v>
      </c>
      <c r="F70" s="27">
        <v>101263.34</v>
      </c>
      <c r="G70" s="58">
        <v>90365.63</v>
      </c>
      <c r="H70" s="21">
        <v>10897.709999999992</v>
      </c>
      <c r="I70" s="22">
        <v>0.12059573977407108</v>
      </c>
      <c r="J70" s="27">
        <v>0</v>
      </c>
      <c r="K70" s="27"/>
      <c r="L70" s="21">
        <v>-28553.15</v>
      </c>
      <c r="M70" s="21">
        <v>-94384.91</v>
      </c>
      <c r="N70" s="21">
        <v>65831.76000000001</v>
      </c>
      <c r="O70" s="22">
        <v>0.6974818326361704</v>
      </c>
      <c r="P70" s="59"/>
      <c r="Q70" s="56"/>
      <c r="R70" s="56"/>
      <c r="S70" s="60"/>
      <c r="T70" s="56"/>
      <c r="V70" s="56"/>
      <c r="W70" s="56"/>
    </row>
    <row r="71" spans="1:23" s="57" customFormat="1" ht="15">
      <c r="A71" s="5" t="s">
        <v>62</v>
      </c>
      <c r="B71" s="21">
        <v>304510.48</v>
      </c>
      <c r="C71" s="21">
        <v>249217.83</v>
      </c>
      <c r="D71" s="21">
        <v>55292.649999999994</v>
      </c>
      <c r="E71" s="22">
        <v>0.2218647437865902</v>
      </c>
      <c r="F71" s="27">
        <v>320350.69999999995</v>
      </c>
      <c r="G71" s="58">
        <v>306190.73</v>
      </c>
      <c r="H71" s="21">
        <v>14159.969999999972</v>
      </c>
      <c r="I71" s="22">
        <v>0.046245586860189966</v>
      </c>
      <c r="J71" s="27">
        <v>0</v>
      </c>
      <c r="K71" s="27"/>
      <c r="L71" s="21">
        <v>195001.82</v>
      </c>
      <c r="M71" s="21">
        <v>335377.84</v>
      </c>
      <c r="N71" s="21">
        <v>-140376.02000000002</v>
      </c>
      <c r="O71" s="22">
        <v>-0.4185608089073506</v>
      </c>
      <c r="P71" s="59"/>
      <c r="Q71" s="56"/>
      <c r="R71" s="56"/>
      <c r="S71" s="60"/>
      <c r="T71" s="56"/>
      <c r="V71" s="56"/>
      <c r="W71" s="56"/>
    </row>
    <row r="72" spans="1:23" s="57" customFormat="1" ht="15">
      <c r="A72" s="5" t="s">
        <v>63</v>
      </c>
      <c r="B72" s="21">
        <v>279636.93</v>
      </c>
      <c r="C72" s="21">
        <v>273879.67</v>
      </c>
      <c r="D72" s="21">
        <v>5757.260000000009</v>
      </c>
      <c r="E72" s="22">
        <v>0.02102112946170853</v>
      </c>
      <c r="F72" s="27">
        <v>190335.04</v>
      </c>
      <c r="G72" s="58">
        <v>178826.95</v>
      </c>
      <c r="H72" s="21">
        <v>11508.089999999997</v>
      </c>
      <c r="I72" s="22">
        <v>0.0643532196908799</v>
      </c>
      <c r="J72" s="27">
        <v>0</v>
      </c>
      <c r="K72" s="27"/>
      <c r="L72" s="21">
        <v>-76537.42</v>
      </c>
      <c r="M72" s="21">
        <v>-77228.65</v>
      </c>
      <c r="N72" s="21">
        <v>691.2299999999959</v>
      </c>
      <c r="O72" s="22">
        <v>0.008950434845099532</v>
      </c>
      <c r="P72" s="59"/>
      <c r="Q72" s="56"/>
      <c r="R72" s="56"/>
      <c r="S72" s="60"/>
      <c r="T72" s="56"/>
      <c r="V72" s="56"/>
      <c r="W72" s="56"/>
    </row>
    <row r="73" spans="1:23" s="57" customFormat="1" ht="15">
      <c r="A73" s="5" t="s">
        <v>12</v>
      </c>
      <c r="B73" s="21">
        <v>123703.61</v>
      </c>
      <c r="C73" s="21">
        <v>115881.01</v>
      </c>
      <c r="D73" s="21">
        <v>7822.600000000006</v>
      </c>
      <c r="E73" s="22">
        <v>0.06750545236014086</v>
      </c>
      <c r="F73" s="27">
        <v>87526.53</v>
      </c>
      <c r="G73" s="58">
        <v>110892.18</v>
      </c>
      <c r="H73" s="21">
        <v>-23365.649999999994</v>
      </c>
      <c r="I73" s="22">
        <v>-0.21070602092951907</v>
      </c>
      <c r="J73" s="27">
        <v>0</v>
      </c>
      <c r="K73" s="27"/>
      <c r="L73" s="21">
        <v>-59195.43</v>
      </c>
      <c r="M73" s="21">
        <v>-57493.53</v>
      </c>
      <c r="N73" s="21">
        <v>-1701.9000000000015</v>
      </c>
      <c r="O73" s="22">
        <v>-0.02960159169214347</v>
      </c>
      <c r="P73" s="59"/>
      <c r="Q73" s="56"/>
      <c r="R73" s="56"/>
      <c r="S73" s="60"/>
      <c r="T73" s="56"/>
      <c r="V73" s="56"/>
      <c r="W73" s="56"/>
    </row>
    <row r="74" spans="1:23" s="57" customFormat="1" ht="15">
      <c r="A74" s="5" t="s">
        <v>64</v>
      </c>
      <c r="B74" s="21">
        <v>159963.57</v>
      </c>
      <c r="C74" s="21">
        <v>125986.6</v>
      </c>
      <c r="D74" s="21">
        <v>33976.97</v>
      </c>
      <c r="E74" s="22">
        <v>0.2696871730803117</v>
      </c>
      <c r="F74" s="27">
        <v>114368.54000000001</v>
      </c>
      <c r="G74" s="58">
        <v>108527.19</v>
      </c>
      <c r="H74" s="21">
        <v>5841.350000000006</v>
      </c>
      <c r="I74" s="22">
        <v>0.05382383898449786</v>
      </c>
      <c r="J74" s="27">
        <v>0</v>
      </c>
      <c r="K74" s="27"/>
      <c r="L74" s="21">
        <v>-45568.07</v>
      </c>
      <c r="M74" s="21">
        <v>-85935.2</v>
      </c>
      <c r="N74" s="21">
        <v>40367.13</v>
      </c>
      <c r="O74" s="22">
        <v>0.4697391755648442</v>
      </c>
      <c r="P74" s="59"/>
      <c r="Q74" s="56"/>
      <c r="R74" s="56"/>
      <c r="S74" s="60"/>
      <c r="T74" s="56"/>
      <c r="V74" s="56"/>
      <c r="W74" s="56"/>
    </row>
    <row r="75" spans="1:23" s="57" customFormat="1" ht="15">
      <c r="A75" s="5" t="s">
        <v>65</v>
      </c>
      <c r="B75" s="21">
        <v>1101727.4</v>
      </c>
      <c r="C75" s="21">
        <v>1191838.54</v>
      </c>
      <c r="D75" s="21">
        <v>-90111.14000000013</v>
      </c>
      <c r="E75" s="22">
        <v>-0.07560683513389332</v>
      </c>
      <c r="F75" s="27">
        <v>840147.8999999999</v>
      </c>
      <c r="G75" s="58">
        <v>831907.02</v>
      </c>
      <c r="H75" s="21">
        <v>8240.879999999888</v>
      </c>
      <c r="I75" s="22">
        <v>0.009906010890495778</v>
      </c>
      <c r="J75" s="27">
        <v>0</v>
      </c>
      <c r="K75" s="27"/>
      <c r="L75" s="21">
        <v>-1136098.31</v>
      </c>
      <c r="M75" s="21">
        <v>-801257.15</v>
      </c>
      <c r="N75" s="21">
        <v>-334841.16000000003</v>
      </c>
      <c r="O75" s="22">
        <v>-0.41789475451170705</v>
      </c>
      <c r="P75" s="59"/>
      <c r="Q75" s="56"/>
      <c r="R75" s="56"/>
      <c r="S75" s="60"/>
      <c r="T75" s="56"/>
      <c r="V75" s="56"/>
      <c r="W75" s="56"/>
    </row>
    <row r="76" spans="1:23" s="57" customFormat="1" ht="15">
      <c r="A76" s="5" t="s">
        <v>66</v>
      </c>
      <c r="B76" s="21">
        <v>4495905.06</v>
      </c>
      <c r="C76" s="21">
        <v>4174486.0399999996</v>
      </c>
      <c r="D76" s="21">
        <v>321419.02</v>
      </c>
      <c r="E76" s="22">
        <v>0.07699607015574067</v>
      </c>
      <c r="F76" s="27">
        <v>1946056.79</v>
      </c>
      <c r="G76" s="58">
        <v>1765993.9</v>
      </c>
      <c r="H76" s="21">
        <v>180062.89000000013</v>
      </c>
      <c r="I76" s="22">
        <v>0.1019612185523405</v>
      </c>
      <c r="J76" s="27">
        <v>0</v>
      </c>
      <c r="K76" s="27"/>
      <c r="L76" s="21">
        <v>-224790.49</v>
      </c>
      <c r="M76" s="21">
        <v>-2513869.77</v>
      </c>
      <c r="N76" s="21">
        <v>2289079.2800000003</v>
      </c>
      <c r="O76" s="22">
        <v>0.9105798984964922</v>
      </c>
      <c r="P76" s="59"/>
      <c r="Q76" s="56"/>
      <c r="R76" s="56"/>
      <c r="S76" s="60"/>
      <c r="T76" s="56"/>
      <c r="V76" s="56"/>
      <c r="W76" s="56"/>
    </row>
    <row r="77" spans="1:23" s="57" customFormat="1" ht="15">
      <c r="A77" s="5" t="s">
        <v>67</v>
      </c>
      <c r="B77" s="21">
        <v>126539.83</v>
      </c>
      <c r="C77" s="21">
        <v>150820.2</v>
      </c>
      <c r="D77" s="21">
        <v>-24280.37000000001</v>
      </c>
      <c r="E77" s="22">
        <v>-0.16098884632164662</v>
      </c>
      <c r="F77" s="27">
        <v>137191.72</v>
      </c>
      <c r="G77" s="58">
        <v>147828.45</v>
      </c>
      <c r="H77" s="21">
        <v>-10636.73000000001</v>
      </c>
      <c r="I77" s="22">
        <v>-0.07195319980693844</v>
      </c>
      <c r="J77" s="27">
        <v>0</v>
      </c>
      <c r="K77" s="27"/>
      <c r="L77" s="21">
        <v>24637.94</v>
      </c>
      <c r="M77" s="21">
        <v>35680.97</v>
      </c>
      <c r="N77" s="21">
        <v>-11043.030000000002</v>
      </c>
      <c r="O77" s="22">
        <v>-0.30949354796128026</v>
      </c>
      <c r="P77" s="59"/>
      <c r="Q77" s="56"/>
      <c r="R77" s="56"/>
      <c r="S77" s="60"/>
      <c r="T77" s="56"/>
      <c r="V77" s="56"/>
      <c r="W77" s="56"/>
    </row>
    <row r="78" spans="1:23" s="57" customFormat="1" ht="15">
      <c r="A78" s="5" t="s">
        <v>68</v>
      </c>
      <c r="B78" s="21">
        <v>158300.29</v>
      </c>
      <c r="C78" s="21">
        <v>126909.63</v>
      </c>
      <c r="D78" s="21">
        <v>31390.660000000003</v>
      </c>
      <c r="E78" s="22">
        <v>0.24734655675853756</v>
      </c>
      <c r="F78" s="27">
        <v>143731.74</v>
      </c>
      <c r="G78" s="58">
        <v>130406.91999999998</v>
      </c>
      <c r="H78" s="21">
        <v>13324.820000000007</v>
      </c>
      <c r="I78" s="22">
        <v>0.10217878008314289</v>
      </c>
      <c r="J78" s="27">
        <v>0</v>
      </c>
      <c r="K78" s="27"/>
      <c r="L78" s="21">
        <v>-57118.71</v>
      </c>
      <c r="M78" s="21">
        <v>-49172.67</v>
      </c>
      <c r="N78" s="21">
        <v>-7946.040000000001</v>
      </c>
      <c r="O78" s="22">
        <v>-0.16159464190169054</v>
      </c>
      <c r="P78" s="59"/>
      <c r="Q78" s="56"/>
      <c r="R78" s="56"/>
      <c r="S78" s="60"/>
      <c r="T78" s="56"/>
      <c r="V78" s="56"/>
      <c r="W78" s="56"/>
    </row>
    <row r="79" spans="1:23" s="57" customFormat="1" ht="15">
      <c r="A79" s="5" t="s">
        <v>14</v>
      </c>
      <c r="B79" s="21">
        <v>120336.33</v>
      </c>
      <c r="C79" s="21">
        <v>137455.64</v>
      </c>
      <c r="D79" s="21">
        <v>-17119.310000000012</v>
      </c>
      <c r="E79" s="22">
        <v>-0.12454425296772115</v>
      </c>
      <c r="F79" s="27">
        <v>59419.850000000006</v>
      </c>
      <c r="G79" s="58">
        <v>63907.240000000005</v>
      </c>
      <c r="H79" s="21">
        <v>-4487.389999999999</v>
      </c>
      <c r="I79" s="22">
        <v>-0.07021723986202501</v>
      </c>
      <c r="J79" s="27">
        <v>0</v>
      </c>
      <c r="K79" s="27"/>
      <c r="L79" s="21">
        <v>-75119.71</v>
      </c>
      <c r="M79" s="21">
        <v>-7607.95</v>
      </c>
      <c r="N79" s="21">
        <v>-67511.76000000001</v>
      </c>
      <c r="O79" s="22">
        <v>-8.87384380812177</v>
      </c>
      <c r="P79" s="59"/>
      <c r="Q79" s="56"/>
      <c r="R79" s="56"/>
      <c r="S79" s="60"/>
      <c r="T79" s="56"/>
      <c r="V79" s="56"/>
      <c r="W79" s="56"/>
    </row>
    <row r="80" spans="1:23" s="57" customFormat="1" ht="15">
      <c r="A80" s="5" t="s">
        <v>69</v>
      </c>
      <c r="B80" s="21">
        <v>169430.24</v>
      </c>
      <c r="C80" s="21">
        <v>177931.15</v>
      </c>
      <c r="D80" s="21">
        <v>-8500.910000000003</v>
      </c>
      <c r="E80" s="22">
        <v>-0.047776401152917876</v>
      </c>
      <c r="F80" s="27">
        <v>120600.55</v>
      </c>
      <c r="G80" s="58">
        <v>106502.07</v>
      </c>
      <c r="H80" s="21">
        <v>14098.479999999996</v>
      </c>
      <c r="I80" s="22">
        <v>0.1323775209251801</v>
      </c>
      <c r="J80" s="27">
        <v>0</v>
      </c>
      <c r="K80" s="27"/>
      <c r="L80" s="21">
        <v>325063.43</v>
      </c>
      <c r="M80" s="21">
        <v>18371.66</v>
      </c>
      <c r="N80" s="21">
        <v>306691.77</v>
      </c>
      <c r="O80" s="22">
        <v>16.693742971511558</v>
      </c>
      <c r="P80" s="59"/>
      <c r="Q80" s="56"/>
      <c r="R80" s="56"/>
      <c r="S80" s="60"/>
      <c r="T80" s="56"/>
      <c r="V80" s="56"/>
      <c r="W80" s="56"/>
    </row>
    <row r="81" spans="1:23" s="57" customFormat="1" ht="15">
      <c r="A81" s="5" t="s">
        <v>70</v>
      </c>
      <c r="B81" s="21">
        <v>261243.02</v>
      </c>
      <c r="C81" s="21">
        <v>244676.72999999998</v>
      </c>
      <c r="D81" s="21">
        <v>16566.290000000008</v>
      </c>
      <c r="E81" s="22">
        <v>0.06770684731645714</v>
      </c>
      <c r="F81" s="27">
        <v>114360.85</v>
      </c>
      <c r="G81" s="58">
        <v>122371.18</v>
      </c>
      <c r="H81" s="21">
        <v>-8010.329999999987</v>
      </c>
      <c r="I81" s="22">
        <v>-0.06545928542978818</v>
      </c>
      <c r="J81" s="27">
        <v>0</v>
      </c>
      <c r="K81" s="27"/>
      <c r="L81" s="21">
        <v>-112247.57</v>
      </c>
      <c r="M81" s="21">
        <v>-83190.74</v>
      </c>
      <c r="N81" s="21">
        <v>-29056.83</v>
      </c>
      <c r="O81" s="22">
        <v>-0.3492796193422489</v>
      </c>
      <c r="P81" s="59"/>
      <c r="Q81" s="56"/>
      <c r="R81" s="56"/>
      <c r="S81" s="60"/>
      <c r="T81" s="56"/>
      <c r="V81" s="56"/>
      <c r="W81" s="56"/>
    </row>
    <row r="82" spans="1:23" s="57" customFormat="1" ht="15">
      <c r="A82" s="5" t="s">
        <v>71</v>
      </c>
      <c r="B82" s="21">
        <v>19468.96</v>
      </c>
      <c r="C82" s="21">
        <v>16177.050000000001</v>
      </c>
      <c r="D82" s="21">
        <v>3291.909999999998</v>
      </c>
      <c r="E82" s="22">
        <v>0.20349260217406745</v>
      </c>
      <c r="F82" s="27">
        <v>14780.119999999999</v>
      </c>
      <c r="G82" s="58">
        <v>13916.83</v>
      </c>
      <c r="H82" s="21">
        <v>863.289999999999</v>
      </c>
      <c r="I82" s="22">
        <v>0.062032086330004683</v>
      </c>
      <c r="J82" s="27">
        <v>0</v>
      </c>
      <c r="K82" s="27"/>
      <c r="L82" s="21">
        <v>-62946.75</v>
      </c>
      <c r="M82" s="21">
        <v>12541.32</v>
      </c>
      <c r="N82" s="21">
        <v>-75488.07</v>
      </c>
      <c r="O82" s="22">
        <v>-6.019148702050503</v>
      </c>
      <c r="P82" s="59"/>
      <c r="Q82" s="56"/>
      <c r="R82" s="56"/>
      <c r="S82" s="60"/>
      <c r="T82" s="56"/>
      <c r="V82" s="56"/>
      <c r="W82" s="56"/>
    </row>
    <row r="83" spans="1:23" s="57" customFormat="1" ht="15">
      <c r="A83" s="5" t="s">
        <v>72</v>
      </c>
      <c r="B83" s="21">
        <v>206808.78</v>
      </c>
      <c r="C83" s="21">
        <v>226983.23</v>
      </c>
      <c r="D83" s="21">
        <v>-20174.45000000001</v>
      </c>
      <c r="E83" s="22">
        <v>-0.0888807952904715</v>
      </c>
      <c r="F83" s="27">
        <v>165362.38</v>
      </c>
      <c r="G83" s="58">
        <v>114912.9</v>
      </c>
      <c r="H83" s="21">
        <v>50449.48000000001</v>
      </c>
      <c r="I83" s="22">
        <v>0.4390236431244883</v>
      </c>
      <c r="J83" s="27">
        <v>0</v>
      </c>
      <c r="K83" s="27"/>
      <c r="L83" s="21">
        <v>-25392.88</v>
      </c>
      <c r="M83" s="21">
        <v>-12251.86</v>
      </c>
      <c r="N83" s="21">
        <v>-13141.02</v>
      </c>
      <c r="O83" s="22">
        <v>-1.0725734704771357</v>
      </c>
      <c r="P83" s="59"/>
      <c r="Q83" s="56"/>
      <c r="R83" s="56"/>
      <c r="S83" s="60"/>
      <c r="T83" s="56"/>
      <c r="V83" s="56"/>
      <c r="W83" s="56"/>
    </row>
    <row r="84" spans="1:23" s="57" customFormat="1" ht="15">
      <c r="A84" s="5" t="s">
        <v>73</v>
      </c>
      <c r="B84" s="21">
        <v>371329.78</v>
      </c>
      <c r="C84" s="21">
        <v>390837.25</v>
      </c>
      <c r="D84" s="21">
        <v>-19507.469999999972</v>
      </c>
      <c r="E84" s="22">
        <v>-0.049912003014042215</v>
      </c>
      <c r="F84" s="27">
        <v>243995.15000000002</v>
      </c>
      <c r="G84" s="58">
        <v>282623.39</v>
      </c>
      <c r="H84" s="21">
        <v>-38628.23999999999</v>
      </c>
      <c r="I84" s="22">
        <v>-0.1366774349426634</v>
      </c>
      <c r="J84" s="27">
        <v>0</v>
      </c>
      <c r="K84" s="27"/>
      <c r="L84" s="21">
        <v>4641.68</v>
      </c>
      <c r="M84" s="21">
        <v>-142238.06</v>
      </c>
      <c r="N84" s="21">
        <v>146879.74</v>
      </c>
      <c r="O84" s="22">
        <v>1.032633178489639</v>
      </c>
      <c r="P84" s="59"/>
      <c r="Q84" s="56"/>
      <c r="R84" s="56"/>
      <c r="S84" s="60"/>
      <c r="T84" s="56"/>
      <c r="V84" s="56"/>
      <c r="W84" s="56"/>
    </row>
    <row r="85" spans="1:23" s="57" customFormat="1" ht="15">
      <c r="A85" s="5" t="s">
        <v>74</v>
      </c>
      <c r="B85" s="21">
        <v>63739.87</v>
      </c>
      <c r="C85" s="21">
        <v>112905.27</v>
      </c>
      <c r="D85" s="21">
        <v>-49165.4</v>
      </c>
      <c r="E85" s="22">
        <v>-0.4354570871669675</v>
      </c>
      <c r="F85" s="27">
        <v>51779.600000000006</v>
      </c>
      <c r="G85" s="58">
        <v>72891.54</v>
      </c>
      <c r="H85" s="21">
        <v>-21111.939999999988</v>
      </c>
      <c r="I85" s="22">
        <v>-0.2896349837031841</v>
      </c>
      <c r="J85" s="27">
        <v>0</v>
      </c>
      <c r="K85" s="27"/>
      <c r="L85" s="21">
        <v>4742.24</v>
      </c>
      <c r="M85" s="21">
        <v>-61686.37</v>
      </c>
      <c r="N85" s="21">
        <v>66428.61</v>
      </c>
      <c r="O85" s="22">
        <v>1.076876626068287</v>
      </c>
      <c r="P85" s="59"/>
      <c r="Q85" s="56"/>
      <c r="R85" s="56"/>
      <c r="S85" s="60"/>
      <c r="T85" s="56"/>
      <c r="V85" s="56"/>
      <c r="W85" s="56"/>
    </row>
    <row r="86" spans="1:23" s="57" customFormat="1" ht="15">
      <c r="A86" s="5" t="s">
        <v>75</v>
      </c>
      <c r="B86" s="21">
        <v>129327.10999999999</v>
      </c>
      <c r="C86" s="21">
        <v>195933.37</v>
      </c>
      <c r="D86" s="21">
        <v>-66606.26000000001</v>
      </c>
      <c r="E86" s="22">
        <v>-0.33994342056179616</v>
      </c>
      <c r="F86" s="27">
        <v>112535.73000000001</v>
      </c>
      <c r="G86" s="58">
        <v>163601.68</v>
      </c>
      <c r="H86" s="21">
        <v>-51065.94999999998</v>
      </c>
      <c r="I86" s="22">
        <v>-0.31213585337265476</v>
      </c>
      <c r="J86" s="27">
        <v>0</v>
      </c>
      <c r="K86" s="27"/>
      <c r="L86" s="21">
        <v>-98521.16</v>
      </c>
      <c r="M86" s="21">
        <v>3447.34</v>
      </c>
      <c r="N86" s="21">
        <v>-101968.5</v>
      </c>
      <c r="O86" s="22">
        <v>-29.578892711481895</v>
      </c>
      <c r="P86" s="59"/>
      <c r="Q86" s="56"/>
      <c r="R86" s="56"/>
      <c r="S86" s="60"/>
      <c r="T86" s="56"/>
      <c r="V86" s="56"/>
      <c r="W86" s="56"/>
    </row>
    <row r="87" spans="1:23" s="57" customFormat="1" ht="15">
      <c r="A87" s="5" t="s">
        <v>76</v>
      </c>
      <c r="B87" s="21">
        <v>139562.89</v>
      </c>
      <c r="C87" s="21">
        <v>495798.76</v>
      </c>
      <c r="D87" s="21">
        <v>-356235.87</v>
      </c>
      <c r="E87" s="22">
        <v>-0.7185089974811555</v>
      </c>
      <c r="F87" s="27">
        <v>130122.26000000001</v>
      </c>
      <c r="G87" s="58">
        <v>120571.18000000001</v>
      </c>
      <c r="H87" s="21">
        <v>9551.080000000002</v>
      </c>
      <c r="I87" s="22">
        <v>0.07921528179453831</v>
      </c>
      <c r="J87" s="27">
        <v>0</v>
      </c>
      <c r="K87" s="27"/>
      <c r="L87" s="21">
        <v>-214145.59</v>
      </c>
      <c r="M87" s="21">
        <v>24028.44</v>
      </c>
      <c r="N87" s="21">
        <v>-238174.03</v>
      </c>
      <c r="O87" s="22">
        <v>-9.912171992855134</v>
      </c>
      <c r="P87" s="59"/>
      <c r="Q87" s="56"/>
      <c r="R87" s="56"/>
      <c r="S87" s="60"/>
      <c r="T87" s="56"/>
      <c r="V87" s="56"/>
      <c r="W87" s="56"/>
    </row>
    <row r="88" spans="1:23" s="57" customFormat="1" ht="15">
      <c r="A88" s="5" t="s">
        <v>77</v>
      </c>
      <c r="B88" s="21">
        <v>2226114.1399999997</v>
      </c>
      <c r="C88" s="21">
        <v>4418461.74</v>
      </c>
      <c r="D88" s="21">
        <v>-2192347.6000000006</v>
      </c>
      <c r="E88" s="22">
        <v>-0.49617892583584994</v>
      </c>
      <c r="F88" s="27">
        <v>1225583.35</v>
      </c>
      <c r="G88" s="58">
        <v>1296014.3399999999</v>
      </c>
      <c r="H88" s="21">
        <v>-70430.98999999976</v>
      </c>
      <c r="I88" s="22">
        <v>-0.05434429838176001</v>
      </c>
      <c r="J88" s="27">
        <v>0</v>
      </c>
      <c r="K88" s="27"/>
      <c r="L88" s="21">
        <v>-1084873.3</v>
      </c>
      <c r="M88" s="21">
        <v>-2537932.01</v>
      </c>
      <c r="N88" s="21">
        <v>1453058.7099999997</v>
      </c>
      <c r="O88" s="22">
        <v>0.5725364999041089</v>
      </c>
      <c r="P88" s="59"/>
      <c r="Q88" s="56"/>
      <c r="R88" s="56"/>
      <c r="S88" s="60"/>
      <c r="T88" s="56"/>
      <c r="V88" s="56"/>
      <c r="W88" s="56"/>
    </row>
    <row r="89" spans="1:23" s="57" customFormat="1" ht="15">
      <c r="A89" s="5" t="s">
        <v>78</v>
      </c>
      <c r="B89" s="21">
        <v>163542.57</v>
      </c>
      <c r="C89" s="21">
        <v>151855.36</v>
      </c>
      <c r="D89" s="21">
        <v>11687.210000000021</v>
      </c>
      <c r="E89" s="22">
        <v>0.07696277563070557</v>
      </c>
      <c r="F89" s="27">
        <v>75451.83</v>
      </c>
      <c r="G89" s="58">
        <v>84437.04000000001</v>
      </c>
      <c r="H89" s="21">
        <v>-8985.210000000006</v>
      </c>
      <c r="I89" s="22">
        <v>-0.10641313338316935</v>
      </c>
      <c r="J89" s="27">
        <v>0</v>
      </c>
      <c r="K89" s="27"/>
      <c r="L89" s="21">
        <v>-93426.76</v>
      </c>
      <c r="M89" s="21">
        <v>-74891.22</v>
      </c>
      <c r="N89" s="21">
        <v>-18535.539999999994</v>
      </c>
      <c r="O89" s="22">
        <v>-0.2474995066177316</v>
      </c>
      <c r="P89" s="59"/>
      <c r="Q89" s="56"/>
      <c r="R89" s="56"/>
      <c r="S89" s="60"/>
      <c r="T89" s="56"/>
      <c r="V89" s="56"/>
      <c r="W89" s="56"/>
    </row>
    <row r="90" spans="1:23" s="57" customFormat="1" ht="15">
      <c r="A90" s="5" t="s">
        <v>79</v>
      </c>
      <c r="B90" s="21">
        <v>6739065.699999999</v>
      </c>
      <c r="C90" s="21">
        <v>7894236.989999999</v>
      </c>
      <c r="D90" s="21">
        <v>-1155171.29</v>
      </c>
      <c r="E90" s="22">
        <v>-0.1463309616196359</v>
      </c>
      <c r="F90" s="27">
        <v>2828869.78</v>
      </c>
      <c r="G90" s="58">
        <v>2813312.94</v>
      </c>
      <c r="H90" s="21">
        <v>15556.839999999851</v>
      </c>
      <c r="I90" s="22">
        <v>0.005529722548391595</v>
      </c>
      <c r="J90" s="27">
        <v>0</v>
      </c>
      <c r="K90" s="27"/>
      <c r="L90" s="21">
        <v>-977346.2</v>
      </c>
      <c r="M90" s="21">
        <v>266779.93</v>
      </c>
      <c r="N90" s="21">
        <v>-1244126.13</v>
      </c>
      <c r="O90" s="22">
        <v>-4.663492227470035</v>
      </c>
      <c r="P90" s="59"/>
      <c r="Q90" s="56"/>
      <c r="R90" s="56"/>
      <c r="S90" s="60"/>
      <c r="T90" s="56"/>
      <c r="V90" s="56"/>
      <c r="W90" s="56"/>
    </row>
    <row r="91" spans="1:23" s="57" customFormat="1" ht="15">
      <c r="A91" s="5" t="s">
        <v>80</v>
      </c>
      <c r="B91" s="21">
        <v>729488.53</v>
      </c>
      <c r="C91" s="21">
        <v>800024.93</v>
      </c>
      <c r="D91" s="21">
        <v>-70536.40000000002</v>
      </c>
      <c r="E91" s="22">
        <v>-0.0881677524724136</v>
      </c>
      <c r="F91" s="27">
        <v>305627.69</v>
      </c>
      <c r="G91" s="58">
        <v>331867.53</v>
      </c>
      <c r="H91" s="21">
        <v>-26239.840000000026</v>
      </c>
      <c r="I91" s="22">
        <v>-0.07906721094407766</v>
      </c>
      <c r="J91" s="27">
        <v>0</v>
      </c>
      <c r="K91" s="27"/>
      <c r="L91" s="21">
        <v>87372.01</v>
      </c>
      <c r="M91" s="21">
        <v>-151955.21</v>
      </c>
      <c r="N91" s="21">
        <v>239327.21999999997</v>
      </c>
      <c r="O91" s="22">
        <v>1.5749852867828618</v>
      </c>
      <c r="P91" s="59"/>
      <c r="Q91" s="56"/>
      <c r="R91" s="56"/>
      <c r="S91" s="60"/>
      <c r="T91" s="56"/>
      <c r="V91" s="56"/>
      <c r="W91" s="56"/>
    </row>
    <row r="92" spans="1:23" s="57" customFormat="1" ht="15">
      <c r="A92" s="5" t="s">
        <v>37</v>
      </c>
      <c r="B92" s="21">
        <v>971094.57</v>
      </c>
      <c r="C92" s="21">
        <v>881945.22</v>
      </c>
      <c r="D92" s="21">
        <v>89149.34999999998</v>
      </c>
      <c r="E92" s="22">
        <v>0.10108263867000716</v>
      </c>
      <c r="F92" s="27">
        <v>373872.26</v>
      </c>
      <c r="G92" s="58">
        <v>402893.57999999996</v>
      </c>
      <c r="H92" s="21">
        <v>-29021.31999999995</v>
      </c>
      <c r="I92" s="22">
        <v>-0.07203222250401695</v>
      </c>
      <c r="J92" s="27">
        <v>0</v>
      </c>
      <c r="K92" s="27"/>
      <c r="L92" s="21">
        <v>131049.23</v>
      </c>
      <c r="M92" s="21">
        <v>54060.9</v>
      </c>
      <c r="N92" s="21">
        <v>76988.32999999999</v>
      </c>
      <c r="O92" s="22">
        <v>1.4241037422610423</v>
      </c>
      <c r="P92" s="59"/>
      <c r="Q92" s="56"/>
      <c r="R92" s="56"/>
      <c r="S92" s="60"/>
      <c r="T92" s="56"/>
      <c r="V92" s="56"/>
      <c r="W92" s="56"/>
    </row>
    <row r="93" spans="1:23" s="57" customFormat="1" ht="15">
      <c r="A93" s="5" t="s">
        <v>81</v>
      </c>
      <c r="B93" s="21">
        <v>1591202.39</v>
      </c>
      <c r="C93" s="21">
        <v>2963601.57</v>
      </c>
      <c r="D93" s="21">
        <v>-1372399.18</v>
      </c>
      <c r="E93" s="22">
        <v>-0.4630849146162384</v>
      </c>
      <c r="F93" s="27">
        <v>863160.46</v>
      </c>
      <c r="G93" s="58">
        <v>952785.69</v>
      </c>
      <c r="H93" s="21">
        <v>-89625.22999999998</v>
      </c>
      <c r="I93" s="22">
        <v>-0.09406651562955358</v>
      </c>
      <c r="J93" s="27">
        <v>0</v>
      </c>
      <c r="K93" s="27"/>
      <c r="L93" s="21">
        <v>888911.75</v>
      </c>
      <c r="M93" s="21">
        <v>-1936509.99</v>
      </c>
      <c r="N93" s="21">
        <v>2825421.74</v>
      </c>
      <c r="O93" s="22">
        <v>1.459027712012991</v>
      </c>
      <c r="P93" s="59"/>
      <c r="Q93" s="56"/>
      <c r="R93" s="56"/>
      <c r="S93" s="60"/>
      <c r="T93" s="56"/>
      <c r="V93" s="56"/>
      <c r="W93" s="56"/>
    </row>
    <row r="94" spans="1:23" s="57" customFormat="1" ht="15">
      <c r="A94" s="5" t="s">
        <v>82</v>
      </c>
      <c r="B94" s="21">
        <v>357064.41000000003</v>
      </c>
      <c r="C94" s="21">
        <v>417281.53</v>
      </c>
      <c r="D94" s="21">
        <v>-60217.119999999995</v>
      </c>
      <c r="E94" s="22">
        <v>-0.14430813652355998</v>
      </c>
      <c r="F94" s="27">
        <v>197985.84</v>
      </c>
      <c r="G94" s="58">
        <v>201659.03999999998</v>
      </c>
      <c r="H94" s="21">
        <v>-3673.1999999999825</v>
      </c>
      <c r="I94" s="22">
        <v>-0.018214903730574057</v>
      </c>
      <c r="J94" s="27">
        <v>0</v>
      </c>
      <c r="K94" s="27"/>
      <c r="L94" s="21">
        <v>31504.49</v>
      </c>
      <c r="M94" s="21">
        <v>-171508.56</v>
      </c>
      <c r="N94" s="21">
        <v>203013.05</v>
      </c>
      <c r="O94" s="22">
        <v>1.183690481687911</v>
      </c>
      <c r="P94" s="59"/>
      <c r="Q94" s="56"/>
      <c r="R94" s="56"/>
      <c r="S94" s="60"/>
      <c r="T94" s="56"/>
      <c r="V94" s="56"/>
      <c r="W94" s="56"/>
    </row>
    <row r="95" spans="1:23" s="57" customFormat="1" ht="15">
      <c r="A95" s="5" t="s">
        <v>83</v>
      </c>
      <c r="B95" s="21">
        <v>1228035.23</v>
      </c>
      <c r="C95" s="21">
        <v>1469525.77</v>
      </c>
      <c r="D95" s="21">
        <v>-241490.54000000004</v>
      </c>
      <c r="E95" s="22">
        <v>-0.1643322934037421</v>
      </c>
      <c r="F95" s="27">
        <v>1067063.63</v>
      </c>
      <c r="G95" s="58">
        <v>796574.3600000001</v>
      </c>
      <c r="H95" s="21">
        <v>270489.2699999998</v>
      </c>
      <c r="I95" s="22">
        <v>0.3395656244823142</v>
      </c>
      <c r="J95" s="27">
        <v>0</v>
      </c>
      <c r="K95" s="27"/>
      <c r="L95" s="21">
        <v>1745226.57</v>
      </c>
      <c r="M95" s="21">
        <v>1095606.41</v>
      </c>
      <c r="N95" s="21">
        <v>649620.1600000001</v>
      </c>
      <c r="O95" s="22">
        <v>0.5929320548608329</v>
      </c>
      <c r="P95" s="59"/>
      <c r="Q95" s="56"/>
      <c r="R95" s="56"/>
      <c r="S95" s="60"/>
      <c r="T95" s="56"/>
      <c r="V95" s="56"/>
      <c r="W95" s="56"/>
    </row>
    <row r="96" spans="1:23" s="57" customFormat="1" ht="15">
      <c r="A96" s="5" t="s">
        <v>84</v>
      </c>
      <c r="B96" s="21">
        <v>65021.22</v>
      </c>
      <c r="C96" s="21">
        <v>95437.48</v>
      </c>
      <c r="D96" s="21">
        <v>-30416.259999999995</v>
      </c>
      <c r="E96" s="22">
        <v>-0.3187035114506376</v>
      </c>
      <c r="F96" s="27">
        <v>69684.20999999999</v>
      </c>
      <c r="G96" s="58">
        <v>71759.83</v>
      </c>
      <c r="H96" s="21">
        <v>-2075.62000000001</v>
      </c>
      <c r="I96" s="22">
        <v>-0.028924538979537853</v>
      </c>
      <c r="J96" s="27">
        <v>0</v>
      </c>
      <c r="K96" s="27"/>
      <c r="L96" s="21">
        <v>207173.21</v>
      </c>
      <c r="M96" s="21">
        <v>10091.78</v>
      </c>
      <c r="N96" s="21">
        <v>197081.43</v>
      </c>
      <c r="O96" s="22">
        <v>19.52890669435917</v>
      </c>
      <c r="P96" s="59"/>
      <c r="Q96" s="56"/>
      <c r="R96" s="56"/>
      <c r="S96" s="60"/>
      <c r="T96" s="56"/>
      <c r="V96" s="56"/>
      <c r="W96" s="56"/>
    </row>
    <row r="97" spans="1:23" s="57" customFormat="1" ht="15">
      <c r="A97" s="5" t="s">
        <v>39</v>
      </c>
      <c r="B97" s="21">
        <v>239079.28999999998</v>
      </c>
      <c r="C97" s="21">
        <v>293204.22</v>
      </c>
      <c r="D97" s="21">
        <v>-54124.92999999999</v>
      </c>
      <c r="E97" s="22">
        <v>-0.18459805933216103</v>
      </c>
      <c r="F97" s="27">
        <v>244390.83000000002</v>
      </c>
      <c r="G97" s="58">
        <v>198535.43</v>
      </c>
      <c r="H97" s="21">
        <v>45855.40000000002</v>
      </c>
      <c r="I97" s="22">
        <v>0.230968346556582</v>
      </c>
      <c r="J97" s="27">
        <v>0</v>
      </c>
      <c r="K97" s="27"/>
      <c r="L97" s="21">
        <v>66656.39</v>
      </c>
      <c r="M97" s="21">
        <v>-113952.39</v>
      </c>
      <c r="N97" s="21">
        <v>180608.78</v>
      </c>
      <c r="O97" s="22">
        <v>1.5849494688088595</v>
      </c>
      <c r="P97" s="59"/>
      <c r="Q97" s="56"/>
      <c r="R97" s="56"/>
      <c r="S97" s="60"/>
      <c r="T97" s="56"/>
      <c r="V97" s="56"/>
      <c r="W97" s="56"/>
    </row>
    <row r="98" spans="1:23" s="57" customFormat="1" ht="15">
      <c r="A98" s="5" t="s">
        <v>85</v>
      </c>
      <c r="B98" s="21">
        <v>142849.64</v>
      </c>
      <c r="C98" s="21">
        <v>213011.21999999997</v>
      </c>
      <c r="D98" s="21">
        <v>-70161.57999999996</v>
      </c>
      <c r="E98" s="22">
        <v>-0.3293797387762014</v>
      </c>
      <c r="F98" s="27">
        <v>118429.39</v>
      </c>
      <c r="G98" s="58">
        <v>124022.48999999999</v>
      </c>
      <c r="H98" s="21">
        <v>-5593.099999999991</v>
      </c>
      <c r="I98" s="22">
        <v>-0.045097465790277166</v>
      </c>
      <c r="J98" s="27">
        <v>0</v>
      </c>
      <c r="K98" s="27"/>
      <c r="L98" s="21">
        <v>-15629.16</v>
      </c>
      <c r="M98" s="21">
        <v>-124079.6</v>
      </c>
      <c r="N98" s="21">
        <v>108450.44</v>
      </c>
      <c r="O98" s="22">
        <v>0.8740392457744867</v>
      </c>
      <c r="P98" s="59"/>
      <c r="Q98" s="56"/>
      <c r="R98" s="56"/>
      <c r="S98" s="60"/>
      <c r="T98" s="56"/>
      <c r="V98" s="56"/>
      <c r="W98" s="56"/>
    </row>
    <row r="99" spans="1:23" s="57" customFormat="1" ht="15">
      <c r="A99" s="5" t="s">
        <v>86</v>
      </c>
      <c r="B99" s="21">
        <v>280372.39</v>
      </c>
      <c r="C99" s="21">
        <v>410291.61</v>
      </c>
      <c r="D99" s="21">
        <v>-129919.21999999997</v>
      </c>
      <c r="E99" s="22">
        <v>-0.3166509302980872</v>
      </c>
      <c r="F99" s="27">
        <v>476420.6</v>
      </c>
      <c r="G99" s="58">
        <v>417902.65</v>
      </c>
      <c r="H99" s="21">
        <v>58517.94999999995</v>
      </c>
      <c r="I99" s="22">
        <v>0.1400277074098476</v>
      </c>
      <c r="J99" s="27">
        <v>0</v>
      </c>
      <c r="K99" s="27"/>
      <c r="L99" s="21">
        <v>-4505.11</v>
      </c>
      <c r="M99" s="21">
        <v>-130207.29</v>
      </c>
      <c r="N99" s="21">
        <v>125702.18</v>
      </c>
      <c r="O99" s="22">
        <v>0.9654004779609499</v>
      </c>
      <c r="P99" s="59"/>
      <c r="Q99" s="56"/>
      <c r="R99" s="56"/>
      <c r="S99" s="60"/>
      <c r="T99" s="56"/>
      <c r="V99" s="56"/>
      <c r="W99" s="56"/>
    </row>
    <row r="100" spans="1:23" s="57" customFormat="1" ht="15">
      <c r="A100" s="5" t="s">
        <v>87</v>
      </c>
      <c r="B100" s="21">
        <v>561910.5700000001</v>
      </c>
      <c r="C100" s="21">
        <v>558885.4199999999</v>
      </c>
      <c r="D100" s="21">
        <v>3025.1500000001397</v>
      </c>
      <c r="E100" s="22">
        <v>0.0054128268366709946</v>
      </c>
      <c r="F100" s="27">
        <v>380654.52</v>
      </c>
      <c r="G100" s="58">
        <v>345124.36</v>
      </c>
      <c r="H100" s="21">
        <v>35530.16000000003</v>
      </c>
      <c r="I100" s="22">
        <v>0.10294886167988847</v>
      </c>
      <c r="J100" s="27">
        <v>0</v>
      </c>
      <c r="K100" s="27"/>
      <c r="L100" s="21">
        <v>44100.06</v>
      </c>
      <c r="M100" s="21">
        <v>-168925.95</v>
      </c>
      <c r="N100" s="21">
        <v>213026.01</v>
      </c>
      <c r="O100" s="22">
        <v>1.2610614887765912</v>
      </c>
      <c r="P100" s="59"/>
      <c r="Q100" s="56"/>
      <c r="R100" s="56"/>
      <c r="S100" s="60"/>
      <c r="T100" s="56"/>
      <c r="V100" s="56"/>
      <c r="W100" s="56"/>
    </row>
    <row r="101" spans="1:23" s="57" customFormat="1" ht="15">
      <c r="A101" s="5" t="s">
        <v>88</v>
      </c>
      <c r="B101" s="21">
        <v>1066318.9200000002</v>
      </c>
      <c r="C101" s="21">
        <v>1925948.23</v>
      </c>
      <c r="D101" s="21">
        <v>-859629.3099999998</v>
      </c>
      <c r="E101" s="22">
        <v>-0.4463408188287594</v>
      </c>
      <c r="F101" s="27">
        <v>983873.38</v>
      </c>
      <c r="G101" s="58">
        <v>967624.78</v>
      </c>
      <c r="H101" s="21">
        <v>16248.599999999977</v>
      </c>
      <c r="I101" s="22">
        <v>0.016792252881328625</v>
      </c>
      <c r="J101" s="27">
        <v>0</v>
      </c>
      <c r="K101" s="27"/>
      <c r="L101" s="21">
        <v>413381.82</v>
      </c>
      <c r="M101" s="21">
        <v>988285.64</v>
      </c>
      <c r="N101" s="21">
        <v>-574903.8200000001</v>
      </c>
      <c r="O101" s="22">
        <v>-0.5817182773190958</v>
      </c>
      <c r="P101" s="59"/>
      <c r="Q101" s="56"/>
      <c r="R101" s="56"/>
      <c r="S101" s="60"/>
      <c r="T101" s="56"/>
      <c r="V101" s="56"/>
      <c r="W101" s="56"/>
    </row>
    <row r="102" spans="1:23" s="57" customFormat="1" ht="15">
      <c r="A102" s="5" t="s">
        <v>89</v>
      </c>
      <c r="B102" s="21">
        <v>209824.64</v>
      </c>
      <c r="C102" s="21">
        <v>230742.7</v>
      </c>
      <c r="D102" s="21">
        <v>-20918.059999999998</v>
      </c>
      <c r="E102" s="22">
        <v>-0.09065534900995784</v>
      </c>
      <c r="F102" s="27">
        <v>114189.22</v>
      </c>
      <c r="G102" s="58">
        <v>229016.53999999998</v>
      </c>
      <c r="H102" s="21">
        <v>-114827.31999999998</v>
      </c>
      <c r="I102" s="22">
        <v>-0.5013931308192848</v>
      </c>
      <c r="J102" s="27">
        <v>0</v>
      </c>
      <c r="K102" s="27"/>
      <c r="L102" s="21">
        <v>-1811.18</v>
      </c>
      <c r="M102" s="21">
        <v>29855.74</v>
      </c>
      <c r="N102" s="21">
        <v>-31666.920000000002</v>
      </c>
      <c r="O102" s="22">
        <v>-1.0606643814556262</v>
      </c>
      <c r="P102" s="59"/>
      <c r="Q102" s="56"/>
      <c r="R102" s="56"/>
      <c r="S102" s="60"/>
      <c r="T102" s="56"/>
      <c r="V102" s="56"/>
      <c r="W102" s="56"/>
    </row>
    <row r="103" spans="1:23" s="57" customFormat="1" ht="15">
      <c r="A103" s="5" t="s">
        <v>90</v>
      </c>
      <c r="B103" s="21">
        <v>565043.2</v>
      </c>
      <c r="C103" s="21">
        <v>911872.5399999999</v>
      </c>
      <c r="D103" s="21">
        <v>-346829.33999999997</v>
      </c>
      <c r="E103" s="22">
        <v>-0.380348485984675</v>
      </c>
      <c r="F103" s="27">
        <v>355594.43</v>
      </c>
      <c r="G103" s="58">
        <v>412278.74</v>
      </c>
      <c r="H103" s="21">
        <v>-56684.31</v>
      </c>
      <c r="I103" s="22">
        <v>-0.1374902571983217</v>
      </c>
      <c r="J103" s="27">
        <v>0</v>
      </c>
      <c r="K103" s="27"/>
      <c r="L103" s="21">
        <v>-136506.23</v>
      </c>
      <c r="M103" s="21">
        <v>-139741.55</v>
      </c>
      <c r="N103" s="21">
        <v>3235.319999999978</v>
      </c>
      <c r="O103" s="22">
        <v>0.023152169129367593</v>
      </c>
      <c r="P103" s="59"/>
      <c r="Q103" s="56"/>
      <c r="R103" s="56"/>
      <c r="S103" s="60"/>
      <c r="T103" s="56"/>
      <c r="V103" s="56"/>
      <c r="W103" s="56"/>
    </row>
    <row r="104" spans="1:23" s="57" customFormat="1" ht="15">
      <c r="A104" s="5" t="s">
        <v>91</v>
      </c>
      <c r="B104" s="21">
        <v>1190025.87</v>
      </c>
      <c r="C104" s="21">
        <v>545451.89</v>
      </c>
      <c r="D104" s="21">
        <v>644573.9800000001</v>
      </c>
      <c r="E104" s="22">
        <v>1.181724716363161</v>
      </c>
      <c r="F104" s="27">
        <v>413417.07999999996</v>
      </c>
      <c r="G104" s="58">
        <v>285016.86</v>
      </c>
      <c r="H104" s="21">
        <v>128400.21999999997</v>
      </c>
      <c r="I104" s="22">
        <v>0.45050043706186355</v>
      </c>
      <c r="J104" s="27">
        <v>0</v>
      </c>
      <c r="K104" s="27"/>
      <c r="L104" s="21">
        <v>151862.87</v>
      </c>
      <c r="M104" s="21">
        <v>-128311.76</v>
      </c>
      <c r="N104" s="21">
        <v>280174.63</v>
      </c>
      <c r="O104" s="22">
        <v>2.183545997654463</v>
      </c>
      <c r="P104" s="59"/>
      <c r="Q104" s="56"/>
      <c r="R104" s="56"/>
      <c r="S104" s="60"/>
      <c r="T104" s="56"/>
      <c r="V104" s="56"/>
      <c r="W104" s="56"/>
    </row>
    <row r="105" spans="1:23" s="57" customFormat="1" ht="15">
      <c r="A105" s="5" t="s">
        <v>92</v>
      </c>
      <c r="B105" s="21">
        <v>85712.6</v>
      </c>
      <c r="C105" s="21">
        <v>138624.73</v>
      </c>
      <c r="D105" s="21">
        <v>-52912.130000000005</v>
      </c>
      <c r="E105" s="22">
        <v>-0.3816932952727843</v>
      </c>
      <c r="F105" s="27">
        <v>85043.12</v>
      </c>
      <c r="G105" s="58">
        <v>62764.8</v>
      </c>
      <c r="H105" s="21">
        <v>22278.319999999992</v>
      </c>
      <c r="I105" s="22">
        <v>0.3549492709289282</v>
      </c>
      <c r="J105" s="27">
        <v>0</v>
      </c>
      <c r="K105" s="27"/>
      <c r="L105" s="21">
        <v>-152373.55</v>
      </c>
      <c r="M105" s="21">
        <v>83277.86</v>
      </c>
      <c r="N105" s="21">
        <v>-235651.40999999997</v>
      </c>
      <c r="O105" s="22">
        <v>-2.829700595092141</v>
      </c>
      <c r="P105" s="59"/>
      <c r="Q105" s="56"/>
      <c r="R105" s="56"/>
      <c r="S105" s="60"/>
      <c r="T105" s="56"/>
      <c r="V105" s="56"/>
      <c r="W105" s="56"/>
    </row>
    <row r="106" spans="1:23" s="57" customFormat="1" ht="15">
      <c r="A106" s="5" t="s">
        <v>93</v>
      </c>
      <c r="B106" s="21">
        <v>59039.100000000006</v>
      </c>
      <c r="C106" s="21">
        <v>44078.67</v>
      </c>
      <c r="D106" s="21">
        <v>14960.430000000008</v>
      </c>
      <c r="E106" s="22">
        <v>0.3394029357056374</v>
      </c>
      <c r="F106" s="27">
        <v>117740.74</v>
      </c>
      <c r="G106" s="58">
        <v>48429.14</v>
      </c>
      <c r="H106" s="21">
        <v>69311.6</v>
      </c>
      <c r="I106" s="22">
        <v>1.4311961765168657</v>
      </c>
      <c r="J106" s="27">
        <v>0</v>
      </c>
      <c r="K106" s="27"/>
      <c r="L106" s="21">
        <v>-11860.93</v>
      </c>
      <c r="M106" s="21">
        <v>-10497.38</v>
      </c>
      <c r="N106" s="21">
        <v>-1363.550000000001</v>
      </c>
      <c r="O106" s="22">
        <v>-0.1298943164865901</v>
      </c>
      <c r="P106" s="59"/>
      <c r="Q106" s="56"/>
      <c r="R106" s="56"/>
      <c r="S106" s="60"/>
      <c r="T106" s="56"/>
      <c r="V106" s="56"/>
      <c r="W106" s="56"/>
    </row>
    <row r="107" spans="1:23" s="57" customFormat="1" ht="15">
      <c r="A107" s="5" t="s">
        <v>94</v>
      </c>
      <c r="B107" s="21">
        <v>95979.87</v>
      </c>
      <c r="C107" s="21">
        <v>95270.34</v>
      </c>
      <c r="D107" s="21">
        <v>709.5299999999988</v>
      </c>
      <c r="E107" s="22">
        <v>0.007447543485202203</v>
      </c>
      <c r="F107" s="27">
        <v>75570.47</v>
      </c>
      <c r="G107" s="58">
        <v>65800.19</v>
      </c>
      <c r="H107" s="21">
        <v>9770.279999999999</v>
      </c>
      <c r="I107" s="22">
        <v>0.1484840697268503</v>
      </c>
      <c r="J107" s="27">
        <v>0</v>
      </c>
      <c r="K107" s="27"/>
      <c r="L107" s="21">
        <v>7897.92</v>
      </c>
      <c r="M107" s="21">
        <v>179311.82</v>
      </c>
      <c r="N107" s="21">
        <v>-171413.9</v>
      </c>
      <c r="O107" s="22">
        <v>-0.9559542700531397</v>
      </c>
      <c r="P107" s="59"/>
      <c r="Q107" s="56"/>
      <c r="R107" s="56"/>
      <c r="S107" s="60"/>
      <c r="T107" s="56"/>
      <c r="V107" s="56"/>
      <c r="W107" s="56"/>
    </row>
    <row r="108" spans="1:23" s="57" customFormat="1" ht="15">
      <c r="A108" s="5" t="s">
        <v>95</v>
      </c>
      <c r="B108" s="21">
        <v>170647.67</v>
      </c>
      <c r="C108" s="21">
        <v>932094.5</v>
      </c>
      <c r="D108" s="21">
        <v>-761446.83</v>
      </c>
      <c r="E108" s="22">
        <v>-0.8169202049792161</v>
      </c>
      <c r="F108" s="27">
        <v>256548.53999999998</v>
      </c>
      <c r="G108" s="58">
        <v>259028.44</v>
      </c>
      <c r="H108" s="21">
        <v>-2479.9000000000233</v>
      </c>
      <c r="I108" s="22">
        <v>-0.009573852199395647</v>
      </c>
      <c r="J108" s="27">
        <v>0</v>
      </c>
      <c r="K108" s="27"/>
      <c r="L108" s="21">
        <v>331280.64</v>
      </c>
      <c r="M108" s="21">
        <v>-76627.48</v>
      </c>
      <c r="N108" s="21">
        <v>407908.12</v>
      </c>
      <c r="O108" s="22">
        <v>5.323261576656312</v>
      </c>
      <c r="P108" s="59"/>
      <c r="Q108" s="56"/>
      <c r="R108" s="56"/>
      <c r="S108" s="60"/>
      <c r="T108" s="56"/>
      <c r="V108" s="56"/>
      <c r="W108" s="56"/>
    </row>
    <row r="109" spans="1:23" s="57" customFormat="1" ht="15">
      <c r="A109" s="5" t="s">
        <v>96</v>
      </c>
      <c r="B109" s="21">
        <v>7977995.640000001</v>
      </c>
      <c r="C109" s="21">
        <v>8350069.949999999</v>
      </c>
      <c r="D109" s="21">
        <v>-372074.30999999866</v>
      </c>
      <c r="E109" s="22">
        <v>-0.044559424319552995</v>
      </c>
      <c r="F109" s="27">
        <v>3817792.15</v>
      </c>
      <c r="G109" s="58">
        <v>3721173.29</v>
      </c>
      <c r="H109" s="21">
        <v>96618.85999999987</v>
      </c>
      <c r="I109" s="22">
        <v>0.02596462257203826</v>
      </c>
      <c r="J109" s="27">
        <v>0</v>
      </c>
      <c r="K109" s="27"/>
      <c r="L109" s="21">
        <v>771902.03</v>
      </c>
      <c r="M109" s="21">
        <v>1167750.24</v>
      </c>
      <c r="N109" s="21">
        <v>-395848.20999999996</v>
      </c>
      <c r="O109" s="22">
        <v>-0.33898362547114524</v>
      </c>
      <c r="P109" s="59"/>
      <c r="Q109" s="56"/>
      <c r="R109" s="56"/>
      <c r="S109" s="60"/>
      <c r="T109" s="56"/>
      <c r="V109" s="56"/>
      <c r="W109" s="56"/>
    </row>
    <row r="110" spans="1:23" s="57" customFormat="1" ht="15">
      <c r="A110" s="5" t="s">
        <v>97</v>
      </c>
      <c r="B110" s="21">
        <v>304997.07999999996</v>
      </c>
      <c r="C110" s="21">
        <v>374074.43</v>
      </c>
      <c r="D110" s="21">
        <v>-69077.35000000003</v>
      </c>
      <c r="E110" s="22">
        <v>-0.18466204706908204</v>
      </c>
      <c r="F110" s="27">
        <v>222714.47999999998</v>
      </c>
      <c r="G110" s="58">
        <v>206648.43</v>
      </c>
      <c r="H110" s="21">
        <v>16066.049999999988</v>
      </c>
      <c r="I110" s="22">
        <v>0.07774581205383457</v>
      </c>
      <c r="J110" s="27">
        <v>0</v>
      </c>
      <c r="K110" s="27"/>
      <c r="L110" s="21">
        <v>-192396.37</v>
      </c>
      <c r="M110" s="21">
        <v>-175425.71</v>
      </c>
      <c r="N110" s="21">
        <v>-16970.660000000003</v>
      </c>
      <c r="O110" s="22">
        <v>-0.096739867833512</v>
      </c>
      <c r="P110" s="59"/>
      <c r="Q110" s="56"/>
      <c r="R110" s="56"/>
      <c r="S110" s="60"/>
      <c r="T110" s="56"/>
      <c r="V110" s="56"/>
      <c r="W110" s="56"/>
    </row>
    <row r="111" spans="1:23" s="57" customFormat="1" ht="15">
      <c r="A111" s="5" t="s">
        <v>98</v>
      </c>
      <c r="B111" s="21">
        <v>141901.32</v>
      </c>
      <c r="C111" s="21">
        <v>181546.46</v>
      </c>
      <c r="D111" s="21">
        <v>-39645.139999999985</v>
      </c>
      <c r="E111" s="22">
        <v>-0.21837462432481464</v>
      </c>
      <c r="F111" s="27">
        <v>167642.12</v>
      </c>
      <c r="G111" s="58">
        <v>164201.98</v>
      </c>
      <c r="H111" s="21">
        <v>3440.139999999985</v>
      </c>
      <c r="I111" s="22">
        <v>0.020950660887280315</v>
      </c>
      <c r="J111" s="27">
        <v>0</v>
      </c>
      <c r="K111" s="27"/>
      <c r="L111" s="21">
        <v>17477.18</v>
      </c>
      <c r="M111" s="21">
        <v>47794.86</v>
      </c>
      <c r="N111" s="21">
        <v>-30317.68</v>
      </c>
      <c r="O111" s="22">
        <v>-0.6343292981713933</v>
      </c>
      <c r="P111" s="59"/>
      <c r="Q111" s="56"/>
      <c r="R111" s="56"/>
      <c r="S111" s="60"/>
      <c r="T111" s="56"/>
      <c r="V111" s="56"/>
      <c r="W111" s="56"/>
    </row>
    <row r="112" spans="1:23" s="57" customFormat="1" ht="15">
      <c r="A112" s="5" t="s">
        <v>99</v>
      </c>
      <c r="B112" s="21">
        <v>243113.32</v>
      </c>
      <c r="C112" s="21">
        <v>273209.55000000005</v>
      </c>
      <c r="D112" s="21">
        <v>-30096.23000000004</v>
      </c>
      <c r="E112" s="22">
        <v>-0.11015804535383202</v>
      </c>
      <c r="F112" s="27">
        <v>171238.35</v>
      </c>
      <c r="G112" s="58">
        <v>172104.61</v>
      </c>
      <c r="H112" s="21">
        <v>-866.2599999999802</v>
      </c>
      <c r="I112" s="22">
        <v>-0.005033334086750961</v>
      </c>
      <c r="J112" s="27">
        <v>0</v>
      </c>
      <c r="K112" s="27"/>
      <c r="L112" s="21">
        <v>6580.78</v>
      </c>
      <c r="M112" s="21">
        <v>-69224.32</v>
      </c>
      <c r="N112" s="21">
        <v>75805.1</v>
      </c>
      <c r="O112" s="22">
        <v>1.0950645669036547</v>
      </c>
      <c r="P112" s="59"/>
      <c r="Q112" s="56"/>
      <c r="R112" s="56"/>
      <c r="S112" s="60"/>
      <c r="T112" s="56"/>
      <c r="V112" s="56"/>
      <c r="W112" s="56"/>
    </row>
    <row r="113" spans="1:23" s="57" customFormat="1" ht="15">
      <c r="A113" s="5" t="s">
        <v>100</v>
      </c>
      <c r="B113" s="21">
        <v>755959.49</v>
      </c>
      <c r="C113" s="21">
        <v>761415.6599999999</v>
      </c>
      <c r="D113" s="21">
        <v>-5456.1699999999255</v>
      </c>
      <c r="E113" s="22">
        <v>-0.007165823198330234</v>
      </c>
      <c r="F113" s="27">
        <v>481649.32999999996</v>
      </c>
      <c r="G113" s="58">
        <v>371741.21</v>
      </c>
      <c r="H113" s="21">
        <v>109908.11999999994</v>
      </c>
      <c r="I113" s="22">
        <v>0.2956576162217795</v>
      </c>
      <c r="J113" s="27">
        <v>0</v>
      </c>
      <c r="K113" s="27"/>
      <c r="L113" s="21">
        <v>-491940.99</v>
      </c>
      <c r="M113" s="21">
        <v>104776.27</v>
      </c>
      <c r="N113" s="21">
        <v>-596717.26</v>
      </c>
      <c r="O113" s="22">
        <v>-5.695156546420291</v>
      </c>
      <c r="P113" s="59"/>
      <c r="Q113" s="56"/>
      <c r="R113" s="56"/>
      <c r="S113" s="60"/>
      <c r="T113" s="56"/>
      <c r="V113" s="56"/>
      <c r="W113" s="56"/>
    </row>
    <row r="114" spans="1:23" s="57" customFormat="1" ht="15">
      <c r="A114" s="5" t="s">
        <v>101</v>
      </c>
      <c r="B114" s="21">
        <v>268139.74</v>
      </c>
      <c r="C114" s="21">
        <v>329377.54</v>
      </c>
      <c r="D114" s="21">
        <v>-61237.79999999999</v>
      </c>
      <c r="E114" s="22">
        <v>-0.1859197806869284</v>
      </c>
      <c r="F114" s="27">
        <v>107417.92000000001</v>
      </c>
      <c r="G114" s="58">
        <v>163784.66</v>
      </c>
      <c r="H114" s="21">
        <v>-56366.73999999999</v>
      </c>
      <c r="I114" s="22">
        <v>-0.3441515218824522</v>
      </c>
      <c r="J114" s="27">
        <v>0</v>
      </c>
      <c r="K114" s="27"/>
      <c r="L114" s="21">
        <v>94199.34</v>
      </c>
      <c r="M114" s="21">
        <v>-237116.19</v>
      </c>
      <c r="N114" s="21">
        <v>331315.53</v>
      </c>
      <c r="O114" s="22">
        <v>1.397270806350254</v>
      </c>
      <c r="P114" s="59"/>
      <c r="Q114" s="56"/>
      <c r="R114" s="56"/>
      <c r="S114" s="60"/>
      <c r="T114" s="56"/>
      <c r="V114" s="56"/>
      <c r="W114" s="56"/>
    </row>
    <row r="115" spans="1:23" s="57" customFormat="1" ht="15">
      <c r="A115" s="5" t="s">
        <v>102</v>
      </c>
      <c r="B115" s="21">
        <v>167477.62</v>
      </c>
      <c r="C115" s="21">
        <v>106175.26</v>
      </c>
      <c r="D115" s="21">
        <v>61302.36</v>
      </c>
      <c r="E115" s="22">
        <v>0.577369530340684</v>
      </c>
      <c r="F115" s="27">
        <v>160640.93</v>
      </c>
      <c r="G115" s="58">
        <v>127572.6</v>
      </c>
      <c r="H115" s="21">
        <v>33068.32999999999</v>
      </c>
      <c r="I115" s="22">
        <v>0.2592118527019124</v>
      </c>
      <c r="J115" s="27">
        <v>0</v>
      </c>
      <c r="K115" s="27"/>
      <c r="L115" s="21">
        <v>-114856.76</v>
      </c>
      <c r="M115" s="21">
        <v>195975.07</v>
      </c>
      <c r="N115" s="21">
        <v>-310831.83</v>
      </c>
      <c r="O115" s="22">
        <v>-1.5860784231382083</v>
      </c>
      <c r="P115" s="59"/>
      <c r="Q115" s="56"/>
      <c r="R115" s="56"/>
      <c r="S115" s="60"/>
      <c r="T115" s="56"/>
      <c r="V115" s="56"/>
      <c r="W115" s="56"/>
    </row>
    <row r="116" spans="1:23" s="57" customFormat="1" ht="15">
      <c r="A116" s="5" t="s">
        <v>103</v>
      </c>
      <c r="B116" s="21">
        <v>262724.77999999997</v>
      </c>
      <c r="C116" s="21">
        <v>245558.41</v>
      </c>
      <c r="D116" s="21">
        <v>17166.369999999966</v>
      </c>
      <c r="E116" s="22">
        <v>0.06990748148271511</v>
      </c>
      <c r="F116" s="27">
        <v>180107.51</v>
      </c>
      <c r="G116" s="58">
        <v>174904.16999999998</v>
      </c>
      <c r="H116" s="21">
        <v>5203.340000000026</v>
      </c>
      <c r="I116" s="22">
        <v>0.029749662343670973</v>
      </c>
      <c r="J116" s="27">
        <v>0</v>
      </c>
      <c r="K116" s="27"/>
      <c r="L116" s="21">
        <v>60011.69</v>
      </c>
      <c r="M116" s="21">
        <v>-240424.39</v>
      </c>
      <c r="N116" s="21">
        <v>300436.08</v>
      </c>
      <c r="O116" s="22">
        <v>1.2496073297721584</v>
      </c>
      <c r="P116" s="59"/>
      <c r="Q116" s="56"/>
      <c r="R116" s="56"/>
      <c r="S116" s="60"/>
      <c r="T116" s="56"/>
      <c r="V116" s="56"/>
      <c r="W116" s="56"/>
    </row>
    <row r="117" spans="1:23" s="57" customFormat="1" ht="15">
      <c r="A117" s="5" t="s">
        <v>104</v>
      </c>
      <c r="B117" s="21">
        <v>3707280.83</v>
      </c>
      <c r="C117" s="21">
        <v>4523718.27</v>
      </c>
      <c r="D117" s="21">
        <v>-816437.4399999995</v>
      </c>
      <c r="E117" s="22">
        <v>-0.1804792852407229</v>
      </c>
      <c r="F117" s="27">
        <v>2293609</v>
      </c>
      <c r="G117" s="58">
        <v>2215499.16</v>
      </c>
      <c r="H117" s="21">
        <v>78109.83999999985</v>
      </c>
      <c r="I117" s="22">
        <v>0.035256091002083635</v>
      </c>
      <c r="J117" s="27">
        <v>0</v>
      </c>
      <c r="K117" s="27"/>
      <c r="L117" s="21">
        <v>1131746.79</v>
      </c>
      <c r="M117" s="21">
        <v>303933.51</v>
      </c>
      <c r="N117" s="21">
        <v>827813.28</v>
      </c>
      <c r="O117" s="22">
        <v>2.7236657122802943</v>
      </c>
      <c r="P117" s="59"/>
      <c r="Q117" s="56"/>
      <c r="R117" s="56"/>
      <c r="S117" s="60"/>
      <c r="T117" s="56"/>
      <c r="V117" s="56"/>
      <c r="W117" s="56"/>
    </row>
    <row r="118" spans="1:23" s="57" customFormat="1" ht="15">
      <c r="A118" s="5" t="s">
        <v>105</v>
      </c>
      <c r="B118" s="21">
        <v>91768.53</v>
      </c>
      <c r="C118" s="21">
        <v>96528.2</v>
      </c>
      <c r="D118" s="21">
        <v>-4759.669999999998</v>
      </c>
      <c r="E118" s="22">
        <v>-0.049308595830026856</v>
      </c>
      <c r="F118" s="27">
        <v>85690.48999999999</v>
      </c>
      <c r="G118" s="58">
        <v>62462.34</v>
      </c>
      <c r="H118" s="21">
        <v>23228.149999999994</v>
      </c>
      <c r="I118" s="22">
        <v>0.37187447668467105</v>
      </c>
      <c r="J118" s="27">
        <v>0</v>
      </c>
      <c r="K118" s="27"/>
      <c r="L118" s="21">
        <v>-22964.85</v>
      </c>
      <c r="M118" s="21">
        <v>-85041.44</v>
      </c>
      <c r="N118" s="21">
        <v>62076.590000000004</v>
      </c>
      <c r="O118" s="22">
        <v>0.7299569480479164</v>
      </c>
      <c r="P118" s="59"/>
      <c r="Q118" s="56"/>
      <c r="R118" s="56"/>
      <c r="S118" s="60"/>
      <c r="T118" s="56"/>
      <c r="V118" s="56"/>
      <c r="W118" s="56"/>
    </row>
    <row r="119" spans="1:23" s="57" customFormat="1" ht="15">
      <c r="A119" s="5" t="s">
        <v>106</v>
      </c>
      <c r="B119" s="21">
        <v>65704.76</v>
      </c>
      <c r="C119" s="21">
        <v>71145.65</v>
      </c>
      <c r="D119" s="21">
        <v>-5440.889999999999</v>
      </c>
      <c r="E119" s="22">
        <v>-0.07647537129817494</v>
      </c>
      <c r="F119" s="27">
        <v>49302.53</v>
      </c>
      <c r="G119" s="58">
        <v>38573.020000000004</v>
      </c>
      <c r="H119" s="21">
        <v>10729.509999999995</v>
      </c>
      <c r="I119" s="22">
        <v>0.2781610047644699</v>
      </c>
      <c r="J119" s="27">
        <v>0</v>
      </c>
      <c r="K119" s="27"/>
      <c r="L119" s="21">
        <v>-52132.87</v>
      </c>
      <c r="M119" s="21">
        <v>-48806.5</v>
      </c>
      <c r="N119" s="21">
        <v>-3326.3700000000026</v>
      </c>
      <c r="O119" s="22">
        <v>-0.06815424175058656</v>
      </c>
      <c r="P119" s="59"/>
      <c r="Q119" s="56"/>
      <c r="R119" s="56"/>
      <c r="S119" s="60"/>
      <c r="T119" s="56"/>
      <c r="V119" s="56"/>
      <c r="W119" s="56"/>
    </row>
    <row r="120" spans="1:23" s="57" customFormat="1" ht="15.75">
      <c r="A120" s="26" t="s">
        <v>107</v>
      </c>
      <c r="B120" s="21"/>
      <c r="C120" s="21"/>
      <c r="D120" s="21"/>
      <c r="E120" s="22"/>
      <c r="F120" s="27"/>
      <c r="G120" s="58"/>
      <c r="H120" s="21"/>
      <c r="I120" s="22"/>
      <c r="J120" s="27"/>
      <c r="K120" s="27"/>
      <c r="L120" s="21"/>
      <c r="M120" s="21"/>
      <c r="N120" s="21"/>
      <c r="O120" s="22" t="s">
        <v>138</v>
      </c>
      <c r="P120" s="59"/>
      <c r="Q120" s="56"/>
      <c r="R120" s="56"/>
      <c r="S120" s="60"/>
      <c r="T120" s="56"/>
      <c r="V120" s="56"/>
      <c r="W120" s="56"/>
    </row>
    <row r="121" spans="1:23" s="57" customFormat="1" ht="15">
      <c r="A121" s="5" t="s">
        <v>108</v>
      </c>
      <c r="B121" s="21">
        <v>14369.8</v>
      </c>
      <c r="C121" s="21">
        <v>5205.55</v>
      </c>
      <c r="D121" s="21">
        <v>9164.25</v>
      </c>
      <c r="E121" s="22">
        <v>1.7604767988012793</v>
      </c>
      <c r="F121" s="27">
        <v>259.68</v>
      </c>
      <c r="G121" s="58">
        <v>3.3899999999999997</v>
      </c>
      <c r="H121" s="21">
        <v>256.29</v>
      </c>
      <c r="I121" s="22">
        <v>75.60176991150443</v>
      </c>
      <c r="J121" s="27">
        <v>0</v>
      </c>
      <c r="K121" s="27"/>
      <c r="L121" s="21">
        <v>6120.29</v>
      </c>
      <c r="M121" s="21">
        <v>19875.7</v>
      </c>
      <c r="N121" s="21">
        <v>-13755.41</v>
      </c>
      <c r="O121" s="22">
        <v>-0.6920717257756959</v>
      </c>
      <c r="P121" s="59"/>
      <c r="Q121" s="56"/>
      <c r="R121" s="56"/>
      <c r="S121" s="60"/>
      <c r="T121" s="56"/>
      <c r="V121" s="56"/>
      <c r="W121" s="56"/>
    </row>
    <row r="122" spans="1:23" s="57" customFormat="1" ht="15">
      <c r="A122" s="5" t="s">
        <v>109</v>
      </c>
      <c r="B122" s="21">
        <v>8337.78</v>
      </c>
      <c r="C122" s="21">
        <v>4061.63</v>
      </c>
      <c r="D122" s="21">
        <v>4276.150000000001</v>
      </c>
      <c r="E122" s="22">
        <v>1.0528162338765472</v>
      </c>
      <c r="F122" s="27">
        <v>67.47</v>
      </c>
      <c r="G122" s="58">
        <v>0.6100000000000001</v>
      </c>
      <c r="H122" s="21">
        <v>66.86</v>
      </c>
      <c r="I122" s="22">
        <v>109.60655737704916</v>
      </c>
      <c r="J122" s="27">
        <v>0</v>
      </c>
      <c r="K122" s="27"/>
      <c r="L122" s="21">
        <v>469.39</v>
      </c>
      <c r="M122" s="21">
        <v>285.12</v>
      </c>
      <c r="N122" s="21">
        <v>184.26999999999998</v>
      </c>
      <c r="O122" s="22">
        <v>0.6462892817059483</v>
      </c>
      <c r="P122" s="59"/>
      <c r="Q122" s="56"/>
      <c r="R122" s="56"/>
      <c r="S122" s="60"/>
      <c r="T122" s="56"/>
      <c r="V122" s="56"/>
      <c r="W122" s="56"/>
    </row>
    <row r="123" spans="1:23" s="57" customFormat="1" ht="15">
      <c r="A123" s="5" t="s">
        <v>110</v>
      </c>
      <c r="B123" s="21">
        <v>1172.96</v>
      </c>
      <c r="C123" s="21">
        <v>119.85</v>
      </c>
      <c r="D123" s="21">
        <v>1053.1100000000001</v>
      </c>
      <c r="E123" s="22">
        <v>8.786900292031708</v>
      </c>
      <c r="F123" s="27">
        <v>0</v>
      </c>
      <c r="G123" s="58">
        <v>0.16</v>
      </c>
      <c r="H123" s="21">
        <v>-0.16</v>
      </c>
      <c r="I123" s="22">
        <v>-1</v>
      </c>
      <c r="J123" s="27">
        <v>0</v>
      </c>
      <c r="K123" s="27"/>
      <c r="L123" s="21">
        <v>839.81</v>
      </c>
      <c r="M123" s="21">
        <v>65.8</v>
      </c>
      <c r="N123" s="21">
        <v>774.01</v>
      </c>
      <c r="O123" s="22">
        <v>11.76306990881459</v>
      </c>
      <c r="P123" s="59"/>
      <c r="Q123" s="56"/>
      <c r="R123" s="56"/>
      <c r="S123" s="60"/>
      <c r="T123" s="56"/>
      <c r="V123" s="56"/>
      <c r="W123" s="56"/>
    </row>
    <row r="124" spans="1:23" s="57" customFormat="1" ht="15">
      <c r="A124" s="5" t="s">
        <v>111</v>
      </c>
      <c r="B124" s="21">
        <v>2418.7999999999997</v>
      </c>
      <c r="C124" s="21">
        <v>606.04</v>
      </c>
      <c r="D124" s="21">
        <v>1812.7599999999998</v>
      </c>
      <c r="E124" s="22">
        <v>2.991155699293776</v>
      </c>
      <c r="F124" s="27">
        <v>1.55</v>
      </c>
      <c r="G124" s="58">
        <v>0.06</v>
      </c>
      <c r="H124" s="21">
        <v>1.49</v>
      </c>
      <c r="I124" s="22">
        <v>24.833333333333336</v>
      </c>
      <c r="J124" s="27">
        <v>0</v>
      </c>
      <c r="K124" s="27"/>
      <c r="L124" s="21">
        <v>2360.9</v>
      </c>
      <c r="M124" s="21">
        <v>2441.19</v>
      </c>
      <c r="N124" s="21">
        <v>-80.28999999999996</v>
      </c>
      <c r="O124" s="22">
        <v>-0.03288969723782252</v>
      </c>
      <c r="P124" s="59"/>
      <c r="Q124" s="56"/>
      <c r="R124" s="56"/>
      <c r="S124" s="60"/>
      <c r="T124" s="56"/>
      <c r="V124" s="56"/>
      <c r="W124" s="56"/>
    </row>
    <row r="125" spans="1:23" s="57" customFormat="1" ht="15">
      <c r="A125" s="5" t="s">
        <v>112</v>
      </c>
      <c r="B125" s="21">
        <v>5804.759999999999</v>
      </c>
      <c r="C125" s="21">
        <v>1553.36</v>
      </c>
      <c r="D125" s="21">
        <v>4251.4</v>
      </c>
      <c r="E125" s="22">
        <v>2.7369058041922028</v>
      </c>
      <c r="F125" s="27">
        <v>25.2</v>
      </c>
      <c r="G125" s="58">
        <v>0.13</v>
      </c>
      <c r="H125" s="21">
        <v>25.07</v>
      </c>
      <c r="I125" s="22">
        <v>192.84615384615384</v>
      </c>
      <c r="J125" s="27">
        <v>0</v>
      </c>
      <c r="K125" s="27"/>
      <c r="L125" s="21">
        <v>44.42</v>
      </c>
      <c r="M125" s="21">
        <v>-1884.31</v>
      </c>
      <c r="N125" s="21">
        <v>1928.73</v>
      </c>
      <c r="O125" s="22">
        <v>1.0235736158063165</v>
      </c>
      <c r="P125" s="59"/>
      <c r="Q125" s="56"/>
      <c r="R125" s="56"/>
      <c r="S125" s="60"/>
      <c r="T125" s="56"/>
      <c r="V125" s="56"/>
      <c r="W125" s="56"/>
    </row>
    <row r="126" spans="1:23" s="57" customFormat="1" ht="15">
      <c r="A126" s="5" t="s">
        <v>113</v>
      </c>
      <c r="B126" s="21">
        <v>860.83</v>
      </c>
      <c r="C126" s="21">
        <v>834.65</v>
      </c>
      <c r="D126" s="21">
        <v>26.180000000000064</v>
      </c>
      <c r="E126" s="22">
        <v>0.03136644102318345</v>
      </c>
      <c r="F126" s="27">
        <v>0.26</v>
      </c>
      <c r="G126" s="58">
        <v>1.91</v>
      </c>
      <c r="H126" s="21">
        <v>-1.65</v>
      </c>
      <c r="I126" s="22">
        <v>-0.8638743455497382</v>
      </c>
      <c r="J126" s="27">
        <v>0</v>
      </c>
      <c r="K126" s="27"/>
      <c r="L126" s="21">
        <v>977.08</v>
      </c>
      <c r="M126" s="21">
        <v>1087.97</v>
      </c>
      <c r="N126" s="21">
        <v>-110.88999999999999</v>
      </c>
      <c r="O126" s="22">
        <v>-0.10192376628032021</v>
      </c>
      <c r="P126" s="59"/>
      <c r="Q126" s="56"/>
      <c r="R126" s="56"/>
      <c r="S126" s="60"/>
      <c r="T126" s="56"/>
      <c r="V126" s="56"/>
      <c r="W126" s="56"/>
    </row>
    <row r="127" spans="1:23" s="57" customFormat="1" ht="15">
      <c r="A127" s="5" t="s">
        <v>114</v>
      </c>
      <c r="B127" s="21">
        <v>2147.7999999999997</v>
      </c>
      <c r="C127" s="21">
        <v>786.1300000000001</v>
      </c>
      <c r="D127" s="21">
        <v>1361.6699999999996</v>
      </c>
      <c r="E127" s="22">
        <v>1.7321180975156774</v>
      </c>
      <c r="F127" s="27">
        <v>22.43</v>
      </c>
      <c r="G127" s="58">
        <v>0.6799999999999999</v>
      </c>
      <c r="H127" s="21">
        <v>21.75</v>
      </c>
      <c r="I127" s="22">
        <v>31.98529411764706</v>
      </c>
      <c r="J127" s="27">
        <v>0</v>
      </c>
      <c r="K127" s="27"/>
      <c r="L127" s="21">
        <v>877.24</v>
      </c>
      <c r="M127" s="21">
        <v>1112.31</v>
      </c>
      <c r="N127" s="21">
        <v>-235.06999999999994</v>
      </c>
      <c r="O127" s="22">
        <v>-0.21133496956783626</v>
      </c>
      <c r="P127" s="59"/>
      <c r="Q127" s="56"/>
      <c r="R127" s="56"/>
      <c r="S127" s="60"/>
      <c r="T127" s="56"/>
      <c r="V127" s="56"/>
      <c r="W127" s="56"/>
    </row>
    <row r="128" spans="1:23" s="57" customFormat="1" ht="15">
      <c r="A128" s="5" t="s">
        <v>115</v>
      </c>
      <c r="B128" s="21">
        <v>27705.25</v>
      </c>
      <c r="C128" s="21">
        <v>93019.94</v>
      </c>
      <c r="D128" s="21">
        <v>-65314.69</v>
      </c>
      <c r="E128" s="22">
        <v>-0.7021579459199824</v>
      </c>
      <c r="F128" s="27">
        <v>13.39</v>
      </c>
      <c r="G128" s="58">
        <v>0.18</v>
      </c>
      <c r="H128" s="21">
        <v>13.21</v>
      </c>
      <c r="I128" s="22">
        <v>73.3888888888889</v>
      </c>
      <c r="J128" s="27">
        <v>0</v>
      </c>
      <c r="K128" s="27"/>
      <c r="L128" s="21">
        <v>889.1</v>
      </c>
      <c r="M128" s="21">
        <v>-199.12</v>
      </c>
      <c r="N128" s="21">
        <v>1088.22</v>
      </c>
      <c r="O128" s="22">
        <v>5.465146645239052</v>
      </c>
      <c r="P128" s="59"/>
      <c r="Q128" s="56"/>
      <c r="R128" s="56"/>
      <c r="S128" s="60"/>
      <c r="T128" s="56"/>
      <c r="V128" s="56"/>
      <c r="W128" s="56"/>
    </row>
    <row r="129" spans="1:23" s="57" customFormat="1" ht="15">
      <c r="A129" s="5" t="s">
        <v>116</v>
      </c>
      <c r="B129" s="21">
        <v>1133.99</v>
      </c>
      <c r="C129" s="21">
        <v>3362.4700000000003</v>
      </c>
      <c r="D129" s="21">
        <v>-2228.4800000000005</v>
      </c>
      <c r="E129" s="22">
        <v>-0.6627508944317719</v>
      </c>
      <c r="F129" s="27">
        <v>6.49</v>
      </c>
      <c r="G129" s="58">
        <v>374.71</v>
      </c>
      <c r="H129" s="21">
        <v>-368.21999999999997</v>
      </c>
      <c r="I129" s="22">
        <v>-0.9826799391529449</v>
      </c>
      <c r="J129" s="27">
        <v>0</v>
      </c>
      <c r="K129" s="27"/>
      <c r="L129" s="21">
        <v>4149.05</v>
      </c>
      <c r="M129" s="21">
        <v>5273.84</v>
      </c>
      <c r="N129" s="21">
        <v>-1124.79</v>
      </c>
      <c r="O129" s="22">
        <v>-0.2132772325288594</v>
      </c>
      <c r="P129" s="59"/>
      <c r="Q129" s="56"/>
      <c r="R129" s="56"/>
      <c r="S129" s="60"/>
      <c r="T129" s="56"/>
      <c r="V129" s="56"/>
      <c r="W129" s="56"/>
    </row>
    <row r="130" spans="1:23" s="57" customFormat="1" ht="15">
      <c r="A130" s="5" t="s">
        <v>117</v>
      </c>
      <c r="B130" s="21">
        <v>2262.95</v>
      </c>
      <c r="C130" s="21">
        <v>148.54999999999998</v>
      </c>
      <c r="D130" s="21">
        <v>2114.3999999999996</v>
      </c>
      <c r="E130" s="22">
        <v>14.233591383372602</v>
      </c>
      <c r="F130" s="27">
        <v>11.58</v>
      </c>
      <c r="G130" s="58">
        <v>0.12000000000000001</v>
      </c>
      <c r="H130" s="21">
        <v>11.46</v>
      </c>
      <c r="I130" s="22">
        <v>95.5</v>
      </c>
      <c r="J130" s="27">
        <v>0</v>
      </c>
      <c r="K130" s="27"/>
      <c r="L130" s="21">
        <v>1033.98</v>
      </c>
      <c r="M130" s="21">
        <v>3680.09</v>
      </c>
      <c r="N130" s="21">
        <v>-2646.11</v>
      </c>
      <c r="O130" s="22">
        <v>-0.7190340453630211</v>
      </c>
      <c r="P130" s="59"/>
      <c r="Q130" s="56"/>
      <c r="R130" s="56"/>
      <c r="S130" s="60"/>
      <c r="T130" s="56"/>
      <c r="V130" s="56"/>
      <c r="W130" s="56"/>
    </row>
    <row r="131" spans="1:23" s="57" customFormat="1" ht="15">
      <c r="A131" s="5" t="s">
        <v>118</v>
      </c>
      <c r="B131" s="21">
        <v>11293.779999999999</v>
      </c>
      <c r="C131" s="21">
        <v>25860.43</v>
      </c>
      <c r="D131" s="21">
        <v>-14566.650000000001</v>
      </c>
      <c r="E131" s="22">
        <v>-0.5632794968993169</v>
      </c>
      <c r="F131" s="27">
        <v>937.02</v>
      </c>
      <c r="G131" s="58">
        <v>0.58</v>
      </c>
      <c r="H131" s="21">
        <v>936.4399999999999</v>
      </c>
      <c r="I131" s="22">
        <v>1614.551724137931</v>
      </c>
      <c r="J131" s="27">
        <v>0</v>
      </c>
      <c r="K131" s="27"/>
      <c r="L131" s="21">
        <v>-4706.42</v>
      </c>
      <c r="M131" s="21">
        <v>4036.39</v>
      </c>
      <c r="N131" s="21">
        <v>-8742.81</v>
      </c>
      <c r="O131" s="22">
        <v>-2.165997339206568</v>
      </c>
      <c r="P131" s="59"/>
      <c r="Q131" s="56"/>
      <c r="R131" s="56"/>
      <c r="S131" s="60"/>
      <c r="T131" s="56"/>
      <c r="V131" s="56"/>
      <c r="W131" s="56"/>
    </row>
    <row r="132" spans="1:23" s="57" customFormat="1" ht="15">
      <c r="A132" s="5" t="s">
        <v>182</v>
      </c>
      <c r="B132" s="21">
        <v>114.81</v>
      </c>
      <c r="C132" s="21">
        <v>0</v>
      </c>
      <c r="D132" s="21">
        <v>114.81</v>
      </c>
      <c r="E132" s="22" t="s">
        <v>138</v>
      </c>
      <c r="F132" s="27">
        <v>770.3199999999999</v>
      </c>
      <c r="G132" s="58">
        <v>0</v>
      </c>
      <c r="H132" s="21">
        <v>770.3199999999999</v>
      </c>
      <c r="I132" s="22" t="s">
        <v>138</v>
      </c>
      <c r="J132" s="27">
        <v>598344.01</v>
      </c>
      <c r="K132" s="27"/>
      <c r="L132" s="21">
        <v>-5697.91</v>
      </c>
      <c r="M132" s="21">
        <v>0</v>
      </c>
      <c r="N132" s="21">
        <v>-5697.91</v>
      </c>
      <c r="O132" s="22" t="s">
        <v>138</v>
      </c>
      <c r="P132" s="59"/>
      <c r="Q132" s="56"/>
      <c r="R132" s="56"/>
      <c r="S132" s="60"/>
      <c r="T132" s="56"/>
      <c r="V132" s="56"/>
      <c r="W132" s="56"/>
    </row>
    <row r="133" spans="1:23" s="57" customFormat="1" ht="15">
      <c r="A133" s="5" t="s">
        <v>119</v>
      </c>
      <c r="B133" s="21">
        <v>11945.54</v>
      </c>
      <c r="C133" s="21">
        <v>6869.7699999999995</v>
      </c>
      <c r="D133" s="21">
        <v>5075.770000000001</v>
      </c>
      <c r="E133" s="22">
        <v>0.7388558860049175</v>
      </c>
      <c r="F133" s="27">
        <v>52.510000000000005</v>
      </c>
      <c r="G133" s="58">
        <v>0.55</v>
      </c>
      <c r="H133" s="21">
        <v>51.96000000000001</v>
      </c>
      <c r="I133" s="22">
        <v>94.47272727272728</v>
      </c>
      <c r="J133" s="27">
        <v>0</v>
      </c>
      <c r="K133" s="27"/>
      <c r="L133" s="21">
        <v>6498.12</v>
      </c>
      <c r="M133" s="21">
        <v>11317.15</v>
      </c>
      <c r="N133" s="21">
        <v>-4819.03</v>
      </c>
      <c r="O133" s="22">
        <v>-0.4258165704262999</v>
      </c>
      <c r="P133" s="59"/>
      <c r="Q133" s="56"/>
      <c r="R133" s="56"/>
      <c r="S133" s="60"/>
      <c r="T133" s="56"/>
      <c r="V133" s="56"/>
      <c r="W133" s="56"/>
    </row>
    <row r="134" spans="1:23" s="57" customFormat="1" ht="15">
      <c r="A134" s="5" t="s">
        <v>180</v>
      </c>
      <c r="B134" s="21">
        <v>39.53</v>
      </c>
      <c r="C134" s="21">
        <v>24.889999999999997</v>
      </c>
      <c r="D134" s="21">
        <v>14.640000000000004</v>
      </c>
      <c r="E134" s="22">
        <v>0.5881880273202091</v>
      </c>
      <c r="F134" s="27">
        <v>3.22</v>
      </c>
      <c r="G134" s="58">
        <v>23.28</v>
      </c>
      <c r="H134" s="21">
        <v>-20.060000000000002</v>
      </c>
      <c r="I134" s="22">
        <v>-0.8616838487972509</v>
      </c>
      <c r="J134" s="27">
        <v>0</v>
      </c>
      <c r="K134" s="27"/>
      <c r="L134" s="21">
        <v>-7612.79</v>
      </c>
      <c r="M134" s="21">
        <v>5305.7</v>
      </c>
      <c r="N134" s="21">
        <v>-12918.49</v>
      </c>
      <c r="O134" s="22">
        <v>-2.4348323501140285</v>
      </c>
      <c r="P134" s="59"/>
      <c r="Q134" s="56"/>
      <c r="R134" s="56"/>
      <c r="S134" s="60"/>
      <c r="T134" s="56"/>
      <c r="V134" s="56"/>
      <c r="W134" s="56"/>
    </row>
    <row r="135" spans="1:23" s="57" customFormat="1" ht="15">
      <c r="A135" s="5" t="s">
        <v>120</v>
      </c>
      <c r="B135" s="21">
        <v>4428.43</v>
      </c>
      <c r="C135" s="21">
        <v>3507.11</v>
      </c>
      <c r="D135" s="21">
        <v>921.3200000000002</v>
      </c>
      <c r="E135" s="22">
        <v>0.2627006281525245</v>
      </c>
      <c r="F135" s="27">
        <v>185.82</v>
      </c>
      <c r="G135" s="58">
        <v>2.01</v>
      </c>
      <c r="H135" s="21">
        <v>183.81</v>
      </c>
      <c r="I135" s="22">
        <v>91.44776119402987</v>
      </c>
      <c r="J135" s="27">
        <v>0</v>
      </c>
      <c r="K135" s="27"/>
      <c r="L135" s="21">
        <v>21272.82</v>
      </c>
      <c r="M135" s="21">
        <v>22065.26</v>
      </c>
      <c r="N135" s="21">
        <v>-792.4399999999987</v>
      </c>
      <c r="O135" s="22">
        <v>-0.03591346759566843</v>
      </c>
      <c r="P135" s="59"/>
      <c r="Q135" s="56"/>
      <c r="R135" s="56"/>
      <c r="S135" s="60"/>
      <c r="T135" s="56"/>
      <c r="V135" s="56"/>
      <c r="W135" s="56"/>
    </row>
    <row r="136" spans="1:23" s="57" customFormat="1" ht="15">
      <c r="A136" s="5" t="s">
        <v>121</v>
      </c>
      <c r="B136" s="21">
        <v>1153.98</v>
      </c>
      <c r="C136" s="21">
        <v>1144.23</v>
      </c>
      <c r="D136" s="21">
        <v>9.75</v>
      </c>
      <c r="E136" s="22">
        <v>0.008521014131774206</v>
      </c>
      <c r="F136" s="27">
        <v>48.32</v>
      </c>
      <c r="G136" s="58">
        <v>2.63</v>
      </c>
      <c r="H136" s="21">
        <v>45.69</v>
      </c>
      <c r="I136" s="22">
        <v>17.372623574144487</v>
      </c>
      <c r="J136" s="27">
        <v>0</v>
      </c>
      <c r="K136" s="27"/>
      <c r="L136" s="21">
        <v>1141.96</v>
      </c>
      <c r="M136" s="21">
        <v>607.35</v>
      </c>
      <c r="N136" s="21">
        <v>534.61</v>
      </c>
      <c r="O136" s="22">
        <v>0.8802338025850004</v>
      </c>
      <c r="P136" s="59"/>
      <c r="Q136" s="56"/>
      <c r="R136" s="56"/>
      <c r="S136" s="60"/>
      <c r="T136" s="56"/>
      <c r="V136" s="56"/>
      <c r="W136" s="56"/>
    </row>
    <row r="137" spans="1:23" s="57" customFormat="1" ht="15">
      <c r="A137" s="5" t="s">
        <v>181</v>
      </c>
      <c r="B137" s="21">
        <v>127.17</v>
      </c>
      <c r="C137" s="21">
        <v>9.24</v>
      </c>
      <c r="D137" s="21">
        <v>117.93</v>
      </c>
      <c r="E137" s="22">
        <v>12.762987012987013</v>
      </c>
      <c r="F137" s="27">
        <v>229.07999999999998</v>
      </c>
      <c r="G137" s="58">
        <v>0</v>
      </c>
      <c r="H137" s="21">
        <v>229.07999999999998</v>
      </c>
      <c r="I137" s="22" t="s">
        <v>138</v>
      </c>
      <c r="J137" s="27">
        <v>0</v>
      </c>
      <c r="K137" s="27"/>
      <c r="L137" s="21">
        <v>-2185.08</v>
      </c>
      <c r="M137" s="21">
        <v>118869.68</v>
      </c>
      <c r="N137" s="21">
        <v>-121054.76</v>
      </c>
      <c r="O137" s="22">
        <v>-1.0183821475753951</v>
      </c>
      <c r="P137" s="59"/>
      <c r="Q137" s="56"/>
      <c r="R137" s="56"/>
      <c r="S137" s="60"/>
      <c r="T137" s="56"/>
      <c r="V137" s="56"/>
      <c r="W137" s="56"/>
    </row>
    <row r="138" spans="1:23" s="57" customFormat="1" ht="15">
      <c r="A138" s="5" t="s">
        <v>175</v>
      </c>
      <c r="B138" s="21">
        <v>185.1</v>
      </c>
      <c r="C138" s="21">
        <v>14.69</v>
      </c>
      <c r="D138" s="21">
        <v>170.41</v>
      </c>
      <c r="E138" s="22">
        <v>11.600408441116405</v>
      </c>
      <c r="F138" s="27">
        <v>50.3</v>
      </c>
      <c r="G138" s="58">
        <v>0.19</v>
      </c>
      <c r="H138" s="21">
        <v>50.11</v>
      </c>
      <c r="I138" s="22">
        <v>263.7368421052632</v>
      </c>
      <c r="J138" s="27">
        <v>0</v>
      </c>
      <c r="K138" s="27"/>
      <c r="L138" s="21">
        <v>-1512.77</v>
      </c>
      <c r="M138" s="21">
        <v>307.13</v>
      </c>
      <c r="N138" s="21">
        <v>-1819.9</v>
      </c>
      <c r="O138" s="22">
        <v>-5.925503858301045</v>
      </c>
      <c r="P138" s="59"/>
      <c r="Q138" s="56"/>
      <c r="R138" s="56"/>
      <c r="S138" s="60"/>
      <c r="T138" s="56"/>
      <c r="V138" s="56"/>
      <c r="W138" s="56"/>
    </row>
    <row r="139" spans="1:23" s="57" customFormat="1" ht="15">
      <c r="A139" s="5" t="s">
        <v>122</v>
      </c>
      <c r="B139" s="21">
        <v>22346.91</v>
      </c>
      <c r="C139" s="21">
        <v>1496.4</v>
      </c>
      <c r="D139" s="21">
        <v>20850.51</v>
      </c>
      <c r="E139" s="22">
        <v>13.933781074578988</v>
      </c>
      <c r="F139" s="27">
        <v>62.449999999999996</v>
      </c>
      <c r="G139" s="58">
        <v>287.28000000000003</v>
      </c>
      <c r="H139" s="21">
        <v>-224.83000000000004</v>
      </c>
      <c r="I139" s="22">
        <v>-0.7826162628794209</v>
      </c>
      <c r="J139" s="27">
        <v>0</v>
      </c>
      <c r="K139" s="27"/>
      <c r="L139" s="21">
        <v>3810.91</v>
      </c>
      <c r="M139" s="21">
        <v>2301.86</v>
      </c>
      <c r="N139" s="21">
        <v>1509.0499999999997</v>
      </c>
      <c r="O139" s="22">
        <v>0.6555785321435706</v>
      </c>
      <c r="P139" s="59"/>
      <c r="Q139" s="56"/>
      <c r="R139" s="56"/>
      <c r="S139" s="60"/>
      <c r="T139" s="56"/>
      <c r="V139" s="56"/>
      <c r="W139" s="56"/>
    </row>
    <row r="140" spans="1:23" s="57" customFormat="1" ht="15">
      <c r="A140" s="5" t="s">
        <v>174</v>
      </c>
      <c r="B140" s="21">
        <v>6174.18</v>
      </c>
      <c r="C140" s="21">
        <v>4482.02</v>
      </c>
      <c r="D140" s="21">
        <v>1692.1599999999999</v>
      </c>
      <c r="E140" s="22">
        <v>0.37754405379717176</v>
      </c>
      <c r="F140" s="27">
        <v>22.979999999999997</v>
      </c>
      <c r="G140" s="58">
        <v>0.32</v>
      </c>
      <c r="H140" s="21">
        <v>22.659999999999997</v>
      </c>
      <c r="I140" s="22">
        <v>70.81249999999999</v>
      </c>
      <c r="J140" s="27">
        <v>127606.91333333333</v>
      </c>
      <c r="K140" s="27"/>
      <c r="L140" s="21">
        <v>2314.9</v>
      </c>
      <c r="M140" s="21">
        <v>1473.95</v>
      </c>
      <c r="N140" s="21">
        <v>840.95</v>
      </c>
      <c r="O140" s="22">
        <v>0.570541741578751</v>
      </c>
      <c r="P140" s="59"/>
      <c r="Q140" s="56"/>
      <c r="R140" s="56"/>
      <c r="S140" s="60"/>
      <c r="T140" s="56"/>
      <c r="V140" s="56"/>
      <c r="W140" s="56"/>
    </row>
    <row r="141" spans="1:23" s="57" customFormat="1" ht="15">
      <c r="A141" s="5" t="s">
        <v>123</v>
      </c>
      <c r="B141" s="21">
        <v>16829.71</v>
      </c>
      <c r="C141" s="21">
        <v>5737.12</v>
      </c>
      <c r="D141" s="21">
        <v>11092.59</v>
      </c>
      <c r="E141" s="22">
        <v>1.933477075605879</v>
      </c>
      <c r="F141" s="27">
        <v>275.07</v>
      </c>
      <c r="G141" s="58">
        <v>204.99</v>
      </c>
      <c r="H141" s="21">
        <v>70.07999999999998</v>
      </c>
      <c r="I141" s="22">
        <v>0.34187033513829934</v>
      </c>
      <c r="J141" s="27">
        <v>0</v>
      </c>
      <c r="K141" s="27"/>
      <c r="L141" s="21">
        <v>5876.6</v>
      </c>
      <c r="M141" s="21">
        <v>-5841.01</v>
      </c>
      <c r="N141" s="21">
        <v>11717.61</v>
      </c>
      <c r="O141" s="22">
        <v>2.006093124305557</v>
      </c>
      <c r="P141" s="59"/>
      <c r="Q141" s="56"/>
      <c r="R141" s="56"/>
      <c r="S141" s="60"/>
      <c r="T141" s="56"/>
      <c r="V141" s="56"/>
      <c r="W141" s="56"/>
    </row>
    <row r="142" spans="1:23" s="57" customFormat="1" ht="15">
      <c r="A142" s="5" t="s">
        <v>124</v>
      </c>
      <c r="B142" s="21">
        <v>6023.3</v>
      </c>
      <c r="C142" s="21">
        <v>741.06</v>
      </c>
      <c r="D142" s="21">
        <v>5282.24</v>
      </c>
      <c r="E142" s="22">
        <v>7.1279518527514645</v>
      </c>
      <c r="F142" s="27">
        <v>80.75999999999999</v>
      </c>
      <c r="G142" s="58">
        <v>1.48</v>
      </c>
      <c r="H142" s="21">
        <v>79.27999999999999</v>
      </c>
      <c r="I142" s="22">
        <v>53.56756756756756</v>
      </c>
      <c r="J142" s="27">
        <v>0</v>
      </c>
      <c r="K142" s="27"/>
      <c r="L142" s="21">
        <v>4586.96</v>
      </c>
      <c r="M142" s="21">
        <v>1287.81</v>
      </c>
      <c r="N142" s="21">
        <v>3299.15</v>
      </c>
      <c r="O142" s="22">
        <v>2.561829773025524</v>
      </c>
      <c r="P142" s="59"/>
      <c r="Q142" s="56"/>
      <c r="R142" s="56"/>
      <c r="S142" s="60"/>
      <c r="T142" s="56"/>
      <c r="V142" s="56"/>
      <c r="W142" s="56"/>
    </row>
    <row r="143" spans="1:23" s="57" customFormat="1" ht="15">
      <c r="A143" s="5" t="s">
        <v>125</v>
      </c>
      <c r="B143" s="21">
        <v>542.99</v>
      </c>
      <c r="C143" s="21">
        <v>38.48</v>
      </c>
      <c r="D143" s="21">
        <v>504.51</v>
      </c>
      <c r="E143" s="22">
        <v>13.110966735966738</v>
      </c>
      <c r="F143" s="27">
        <v>5.64</v>
      </c>
      <c r="G143" s="58">
        <v>0.01</v>
      </c>
      <c r="H143" s="21">
        <v>5.63</v>
      </c>
      <c r="I143" s="22">
        <v>563</v>
      </c>
      <c r="J143" s="27">
        <v>0</v>
      </c>
      <c r="K143" s="27"/>
      <c r="L143" s="21">
        <v>632.81</v>
      </c>
      <c r="M143" s="21">
        <v>794.79</v>
      </c>
      <c r="N143" s="21">
        <v>-161.98000000000002</v>
      </c>
      <c r="O143" s="22">
        <v>-0.20380226223279108</v>
      </c>
      <c r="P143" s="59"/>
      <c r="Q143" s="56"/>
      <c r="R143" s="56"/>
      <c r="S143" s="60"/>
      <c r="T143" s="56"/>
      <c r="V143" s="56"/>
      <c r="W143" s="56"/>
    </row>
    <row r="144" spans="1:23" s="57" customFormat="1" ht="15">
      <c r="A144" s="5" t="s">
        <v>126</v>
      </c>
      <c r="B144" s="21">
        <v>15255.349999999999</v>
      </c>
      <c r="C144" s="21">
        <v>13109.64</v>
      </c>
      <c r="D144" s="21">
        <v>2145.709999999999</v>
      </c>
      <c r="E144" s="22">
        <v>0.16367421225907036</v>
      </c>
      <c r="F144" s="27">
        <v>63.900000000000006</v>
      </c>
      <c r="G144" s="58">
        <v>3394.77</v>
      </c>
      <c r="H144" s="21">
        <v>-3330.87</v>
      </c>
      <c r="I144" s="22">
        <v>-0.9811769280393074</v>
      </c>
      <c r="J144" s="27">
        <v>0</v>
      </c>
      <c r="K144" s="27"/>
      <c r="L144" s="21">
        <v>-6718.42</v>
      </c>
      <c r="M144" s="21">
        <v>-8199.7</v>
      </c>
      <c r="N144" s="21">
        <v>1481.2800000000007</v>
      </c>
      <c r="O144" s="22">
        <v>0.18065051160408313</v>
      </c>
      <c r="P144" s="59"/>
      <c r="Q144" s="56"/>
      <c r="R144" s="56"/>
      <c r="S144" s="60"/>
      <c r="T144" s="56"/>
      <c r="V144" s="56"/>
      <c r="W144" s="56"/>
    </row>
    <row r="145" spans="1:23" s="57" customFormat="1" ht="15">
      <c r="A145" s="5"/>
      <c r="B145" s="21"/>
      <c r="C145" s="21"/>
      <c r="D145" s="21"/>
      <c r="E145" s="22"/>
      <c r="F145" s="27">
        <v>0</v>
      </c>
      <c r="G145" s="58">
        <v>0</v>
      </c>
      <c r="H145" s="21"/>
      <c r="I145" s="22"/>
      <c r="J145" s="27"/>
      <c r="K145" s="27"/>
      <c r="L145" s="21"/>
      <c r="M145" s="21"/>
      <c r="N145" s="21"/>
      <c r="O145" s="22"/>
      <c r="P145" s="59"/>
      <c r="Q145" s="56"/>
      <c r="R145" s="56"/>
      <c r="S145" s="60"/>
      <c r="T145" s="56"/>
      <c r="V145" s="56"/>
      <c r="W145" s="56"/>
    </row>
    <row r="146" spans="1:23" s="57" customFormat="1" ht="15">
      <c r="A146" s="5" t="s">
        <v>178</v>
      </c>
      <c r="B146" s="21">
        <v>0</v>
      </c>
      <c r="C146" s="21">
        <v>0</v>
      </c>
      <c r="D146" s="21">
        <v>0</v>
      </c>
      <c r="E146" s="22" t="s">
        <v>138</v>
      </c>
      <c r="F146" s="27">
        <v>4350</v>
      </c>
      <c r="G146" s="58">
        <v>968900</v>
      </c>
      <c r="H146" s="21">
        <v>-964550</v>
      </c>
      <c r="I146" s="22">
        <v>-0.9955103725874703</v>
      </c>
      <c r="J146" s="27">
        <v>0</v>
      </c>
      <c r="K146" s="27"/>
      <c r="L146" s="21">
        <v>4689.53</v>
      </c>
      <c r="M146" s="21">
        <v>411166.56</v>
      </c>
      <c r="N146" s="21">
        <v>-406477.02999999997</v>
      </c>
      <c r="O146" s="22">
        <v>-0.9885945734497474</v>
      </c>
      <c r="P146" s="59"/>
      <c r="Q146" s="56"/>
      <c r="R146" s="56"/>
      <c r="S146" s="60"/>
      <c r="T146" s="56"/>
      <c r="V146" s="56"/>
      <c r="W146" s="56"/>
    </row>
    <row r="147" spans="1:23" s="57" customFormat="1" ht="15.75">
      <c r="A147" s="5" t="s">
        <v>176</v>
      </c>
      <c r="B147" s="21">
        <v>64326.51</v>
      </c>
      <c r="C147" s="21">
        <v>221441.16</v>
      </c>
      <c r="D147" s="21">
        <v>-157114.65</v>
      </c>
      <c r="E147" s="22">
        <v>-0.7095096954875055</v>
      </c>
      <c r="F147" s="27">
        <v>16782.190000000002</v>
      </c>
      <c r="G147" s="58">
        <v>20986.06</v>
      </c>
      <c r="H147" s="21">
        <v>-4203.869999999999</v>
      </c>
      <c r="I147" s="22">
        <v>-0.20031725821807422</v>
      </c>
      <c r="J147" s="27">
        <v>0</v>
      </c>
      <c r="K147" s="27"/>
      <c r="L147" s="21">
        <v>-225835.79</v>
      </c>
      <c r="M147" s="21">
        <v>673924.48</v>
      </c>
      <c r="N147" s="21">
        <v>-899760.27</v>
      </c>
      <c r="O147" s="22">
        <v>-1.3351054854098787</v>
      </c>
      <c r="P147" s="61"/>
      <c r="Q147" s="62"/>
      <c r="R147" s="62"/>
      <c r="S147" s="28"/>
      <c r="T147" s="56"/>
      <c r="V147" s="56"/>
      <c r="W147" s="56"/>
    </row>
    <row r="148" spans="1:23" s="57" customFormat="1" ht="15.75">
      <c r="A148" s="5" t="s">
        <v>128</v>
      </c>
      <c r="B148" s="21">
        <v>96454955.68</v>
      </c>
      <c r="C148" s="21">
        <v>112626391.94999999</v>
      </c>
      <c r="D148" s="21">
        <v>-16171436.26999998</v>
      </c>
      <c r="E148" s="22">
        <v>-0.14358478496922125</v>
      </c>
      <c r="F148" s="27">
        <v>42913391.91</v>
      </c>
      <c r="G148" s="58">
        <v>41065119.95</v>
      </c>
      <c r="H148" s="21">
        <v>1848271.9599999934</v>
      </c>
      <c r="I148" s="22">
        <v>0.045008317575850484</v>
      </c>
      <c r="J148" s="27">
        <v>0</v>
      </c>
      <c r="K148" s="27"/>
      <c r="L148" s="21">
        <v>-513564.56</v>
      </c>
      <c r="M148" s="21">
        <v>-7997110.21</v>
      </c>
      <c r="N148" s="21">
        <v>7483545.65</v>
      </c>
      <c r="O148" s="22">
        <v>0.9357812326560397</v>
      </c>
      <c r="P148" s="61"/>
      <c r="Q148" s="62"/>
      <c r="R148" s="62"/>
      <c r="S148" s="28"/>
      <c r="T148" s="56"/>
      <c r="V148" s="56"/>
      <c r="W148" s="56"/>
    </row>
    <row r="149" spans="1:23" s="57" customFormat="1" ht="15.75">
      <c r="A149" s="5" t="s">
        <v>127</v>
      </c>
      <c r="B149" s="21" t="s">
        <v>138</v>
      </c>
      <c r="C149" s="21" t="s">
        <v>138</v>
      </c>
      <c r="D149" s="21"/>
      <c r="E149" s="22" t="s">
        <v>138</v>
      </c>
      <c r="F149" s="27" t="s">
        <v>138</v>
      </c>
      <c r="G149" s="21" t="s">
        <v>138</v>
      </c>
      <c r="H149" s="21"/>
      <c r="I149" s="22" t="s">
        <v>138</v>
      </c>
      <c r="J149" s="27"/>
      <c r="K149" s="27"/>
      <c r="L149" s="21" t="s">
        <v>138</v>
      </c>
      <c r="M149" s="21"/>
      <c r="N149" s="21"/>
      <c r="O149" s="22" t="s">
        <v>138</v>
      </c>
      <c r="P149" s="61"/>
      <c r="Q149" s="62"/>
      <c r="R149" s="62"/>
      <c r="S149" s="28"/>
      <c r="T149" s="56"/>
      <c r="V149" s="56"/>
      <c r="W149" s="56"/>
    </row>
    <row r="150" spans="1:23" s="57" customFormat="1" ht="15.75">
      <c r="A150" s="14" t="s">
        <v>129</v>
      </c>
      <c r="B150" s="29">
        <v>203532307.62</v>
      </c>
      <c r="C150" s="29">
        <v>235781599.42999995</v>
      </c>
      <c r="D150" s="29">
        <v>-32249291.809999987</v>
      </c>
      <c r="E150" s="30">
        <v>-0.13677611776305862</v>
      </c>
      <c r="F150" s="31">
        <v>90300015.82</v>
      </c>
      <c r="G150" s="29">
        <v>88355888.19</v>
      </c>
      <c r="H150" s="29">
        <v>1944127.6299999917</v>
      </c>
      <c r="I150" s="30">
        <v>0.022003373740291658</v>
      </c>
      <c r="J150" s="29">
        <v>1080175.9933333334</v>
      </c>
      <c r="K150" s="31"/>
      <c r="L150" s="29">
        <v>4.656612873077393E-10</v>
      </c>
      <c r="M150" s="29">
        <v>0</v>
      </c>
      <c r="N150" s="29">
        <v>0</v>
      </c>
      <c r="O150" s="30">
        <v>0</v>
      </c>
      <c r="P150" s="61"/>
      <c r="Q150" s="62"/>
      <c r="R150" s="62"/>
      <c r="S150" s="28"/>
      <c r="T150" s="56"/>
      <c r="V150" s="56"/>
      <c r="W150" s="56"/>
    </row>
    <row r="151" spans="1:23" s="57" customFormat="1" ht="15.75">
      <c r="A151" s="14" t="s">
        <v>130</v>
      </c>
      <c r="B151" s="29">
        <v>96454955.68</v>
      </c>
      <c r="C151" s="29">
        <v>112626391.94999999</v>
      </c>
      <c r="D151" s="29">
        <v>-16171436.26999998</v>
      </c>
      <c r="E151" s="30">
        <v>-0.14358478496922125</v>
      </c>
      <c r="F151" s="31">
        <v>42913391.91</v>
      </c>
      <c r="G151" s="29">
        <v>41065119.95</v>
      </c>
      <c r="H151" s="29">
        <v>1848271.9599999934</v>
      </c>
      <c r="I151" s="30">
        <v>0.045008317575850484</v>
      </c>
      <c r="J151" s="29">
        <v>0</v>
      </c>
      <c r="K151" s="31"/>
      <c r="L151" s="29">
        <v>-513564.56</v>
      </c>
      <c r="M151" s="29">
        <v>-7997110.21</v>
      </c>
      <c r="N151" s="29">
        <v>7483545.65</v>
      </c>
      <c r="O151" s="30">
        <v>0.9357812326560397</v>
      </c>
      <c r="P151" s="61"/>
      <c r="Q151" s="62"/>
      <c r="R151" s="62"/>
      <c r="S151" s="28"/>
      <c r="T151" s="56"/>
      <c r="V151" s="56"/>
      <c r="W151" s="56"/>
    </row>
    <row r="152" spans="1:23" s="57" customFormat="1" ht="15.75">
      <c r="A152" s="14" t="s">
        <v>131</v>
      </c>
      <c r="B152" s="29">
        <v>107077351.94000001</v>
      </c>
      <c r="C152" s="29">
        <v>123155207.47999996</v>
      </c>
      <c r="D152" s="29">
        <v>-16077855.540000005</v>
      </c>
      <c r="E152" s="30">
        <v>-0.1305495388216613</v>
      </c>
      <c r="F152" s="31">
        <v>47386623.91</v>
      </c>
      <c r="G152" s="29">
        <v>47290768.239999995</v>
      </c>
      <c r="H152" s="29">
        <v>95855.66999999827</v>
      </c>
      <c r="I152" s="30">
        <v>0.002026942542221604</v>
      </c>
      <c r="J152" s="29">
        <v>1080175.9933333334</v>
      </c>
      <c r="K152" s="31"/>
      <c r="L152" s="29">
        <v>513564.56000000046</v>
      </c>
      <c r="M152" s="29">
        <v>7997110.21</v>
      </c>
      <c r="N152" s="29">
        <v>-7483545.650000002</v>
      </c>
      <c r="O152" s="30">
        <v>-0.93578123265604</v>
      </c>
      <c r="P152" s="61"/>
      <c r="Q152" s="62"/>
      <c r="R152" s="62"/>
      <c r="S152" s="28"/>
      <c r="T152" s="56"/>
      <c r="V152" s="56"/>
      <c r="W152" s="56"/>
    </row>
    <row r="153" spans="1:23" s="57" customFormat="1" ht="15.75">
      <c r="A153" s="14" t="s">
        <v>132</v>
      </c>
      <c r="B153" s="29">
        <v>62048016.31999999</v>
      </c>
      <c r="C153" s="29">
        <v>69067015.89999998</v>
      </c>
      <c r="D153" s="29">
        <v>-7018999.5800000075</v>
      </c>
      <c r="E153" s="30">
        <v>-0.10162592792719759</v>
      </c>
      <c r="F153" s="29">
        <v>21778370.940000005</v>
      </c>
      <c r="G153" s="29">
        <v>22250747.229999997</v>
      </c>
      <c r="H153" s="29">
        <v>-472376.29000000143</v>
      </c>
      <c r="I153" s="30">
        <v>-0.02122968209189447</v>
      </c>
      <c r="J153" s="29">
        <v>1189397.37</v>
      </c>
      <c r="K153" s="31"/>
      <c r="L153" s="29">
        <v>-868734.6499999998</v>
      </c>
      <c r="M153" s="29">
        <v>13162604.259999998</v>
      </c>
      <c r="N153" s="29">
        <v>-14031338.910000002</v>
      </c>
      <c r="O153" s="30">
        <v>-1.0660002103565487</v>
      </c>
      <c r="P153" s="61"/>
      <c r="Q153" s="62"/>
      <c r="R153" s="62"/>
      <c r="S153" s="28"/>
      <c r="T153" s="56"/>
      <c r="V153" s="56"/>
      <c r="W153" s="56"/>
    </row>
    <row r="154" spans="1:20" s="57" customFormat="1" ht="15.75">
      <c r="A154" s="14" t="s">
        <v>133</v>
      </c>
      <c r="B154" s="29">
        <v>0</v>
      </c>
      <c r="C154" s="29">
        <v>0</v>
      </c>
      <c r="D154" s="29">
        <v>0</v>
      </c>
      <c r="E154" s="30" t="s">
        <v>138</v>
      </c>
      <c r="F154" s="31">
        <v>0</v>
      </c>
      <c r="G154" s="29">
        <v>0</v>
      </c>
      <c r="H154" s="29">
        <v>0</v>
      </c>
      <c r="I154" s="30" t="s">
        <v>138</v>
      </c>
      <c r="J154" s="29">
        <v>0</v>
      </c>
      <c r="K154" s="31"/>
      <c r="L154" s="29">
        <v>0</v>
      </c>
      <c r="M154" s="29">
        <v>0</v>
      </c>
      <c r="N154" s="29">
        <v>0</v>
      </c>
      <c r="O154" s="30" t="s">
        <v>138</v>
      </c>
      <c r="P154" s="56"/>
      <c r="Q154" s="56"/>
      <c r="R154" s="56"/>
      <c r="S154" s="56"/>
      <c r="T154" s="56"/>
    </row>
    <row r="155" spans="1:20" s="57" customFormat="1" ht="15.75">
      <c r="A155" s="14" t="s">
        <v>134</v>
      </c>
      <c r="B155" s="29">
        <v>44866659.92000001</v>
      </c>
      <c r="C155" s="29">
        <v>53915458.329999976</v>
      </c>
      <c r="D155" s="29">
        <v>-9048798.409999996</v>
      </c>
      <c r="E155" s="30">
        <v>-0.1678330981555434</v>
      </c>
      <c r="F155" s="31">
        <v>25605057.529999997</v>
      </c>
      <c r="G155" s="29">
        <v>25035720.97</v>
      </c>
      <c r="H155" s="29">
        <v>569336.5599999997</v>
      </c>
      <c r="I155" s="30">
        <v>0.022740969220827665</v>
      </c>
      <c r="J155" s="29">
        <v>-835172.3</v>
      </c>
      <c r="K155" s="31"/>
      <c r="L155" s="29">
        <v>1346836.2600000002</v>
      </c>
      <c r="M155" s="29">
        <v>-5351558.999999998</v>
      </c>
      <c r="N155" s="29">
        <v>6698395.26</v>
      </c>
      <c r="O155" s="30">
        <v>1.251671757706493</v>
      </c>
      <c r="P155" s="56"/>
      <c r="Q155" s="56"/>
      <c r="R155" s="56"/>
      <c r="S155" s="56"/>
      <c r="T155" s="56"/>
    </row>
    <row r="156" spans="1:20" s="57" customFormat="1" ht="15.75">
      <c r="A156" s="14" t="s">
        <v>135</v>
      </c>
      <c r="B156" s="29">
        <v>162675.69999999995</v>
      </c>
      <c r="C156" s="29">
        <v>172733.25</v>
      </c>
      <c r="D156" s="29">
        <v>-10057.55</v>
      </c>
      <c r="E156" s="30">
        <v>-0.058225906129827344</v>
      </c>
      <c r="F156" s="31">
        <v>3195.4400000000005</v>
      </c>
      <c r="G156" s="29">
        <v>4300.04</v>
      </c>
      <c r="H156" s="29">
        <v>-1104.5999999999995</v>
      </c>
      <c r="I156" s="30">
        <v>-0.2568813313364526</v>
      </c>
      <c r="J156" s="29">
        <v>725950.9233333333</v>
      </c>
      <c r="K156" s="31"/>
      <c r="L156" s="29">
        <v>35462.95</v>
      </c>
      <c r="M156" s="29">
        <v>186064.94999999998</v>
      </c>
      <c r="N156" s="29">
        <v>-150601.99999999997</v>
      </c>
      <c r="O156" s="30">
        <v>-0.8094055328529096</v>
      </c>
      <c r="P156" s="56"/>
      <c r="Q156" s="56"/>
      <c r="R156" s="56"/>
      <c r="S156" s="56"/>
      <c r="T156" s="56"/>
    </row>
    <row r="157" spans="1:20" s="57" customFormat="1" ht="1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</row>
    <row r="158" spans="1:20" s="57" customFormat="1" ht="1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</row>
    <row r="159" spans="1:20" s="57" customFormat="1" ht="1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</row>
    <row r="160" spans="1:20" s="57" customFormat="1" ht="1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</row>
    <row r="161" spans="1:20" s="57" customFormat="1" ht="1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</row>
    <row r="162" spans="1:20" s="57" customFormat="1" ht="1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</row>
    <row r="163" spans="1:20" s="57" customFormat="1" ht="1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</row>
    <row r="164" spans="1:20" s="57" customFormat="1" ht="1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</row>
    <row r="165" spans="1:20" s="57" customFormat="1" ht="1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</row>
    <row r="166" spans="1:20" s="57" customFormat="1" ht="1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</row>
    <row r="167" spans="1:20" s="57" customFormat="1" ht="1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</row>
    <row r="168" spans="1:20" s="57" customFormat="1" ht="1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</row>
    <row r="169" spans="1:20" s="57" customFormat="1" ht="1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</row>
    <row r="170" spans="1:20" s="57" customFormat="1" ht="1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</row>
    <row r="171" spans="1:20" s="57" customFormat="1" ht="1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</row>
    <row r="172" spans="1:20" s="57" customFormat="1" ht="1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</row>
    <row r="173" spans="1:20" s="57" customFormat="1" ht="1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</row>
    <row r="174" spans="1:20" s="57" customFormat="1" ht="1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</row>
    <row r="175" spans="1:20" s="57" customFormat="1" ht="1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</row>
    <row r="176" spans="1:20" s="57" customFormat="1" ht="1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</row>
    <row r="177" spans="1:20" s="57" customFormat="1" ht="1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</row>
    <row r="178" spans="1:20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0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12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ht="15">
      <c r="A207" s="5"/>
    </row>
  </sheetData>
  <sheetProtection/>
  <printOptions/>
  <pageMargins left="0.25" right="0.25" top="0.59" bottom="0.49" header="0.27" footer="0"/>
  <pageSetup fitToHeight="3" fitToWidth="1" horizontalDpi="600" verticalDpi="600" orientation="landscape" paperSize="5" scale="55" r:id="rId1"/>
  <headerFooter alignWithMargins="0">
    <oddHeader>&amp;L&amp;D
&amp;T</oddHeader>
    <oddFooter>&amp;L&amp;Z&amp;F&amp;R&amp;P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W Frangella III</cp:lastModifiedBy>
  <cp:lastPrinted>2011-07-12T15:19:30Z</cp:lastPrinted>
  <dcterms:created xsi:type="dcterms:W3CDTF">2003-07-16T19:32:34Z</dcterms:created>
  <dcterms:modified xsi:type="dcterms:W3CDTF">2011-07-12T15:19:32Z</dcterms:modified>
  <cp:category/>
  <cp:version/>
  <cp:contentType/>
  <cp:contentStatus/>
</cp:coreProperties>
</file>