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071" windowWidth="15270" windowHeight="7575" tabRatio="650" firstSheet="1" activeTab="1"/>
  </bookViews>
  <sheets>
    <sheet name="MO1 AS300" sheetId="1" r:id="rId1"/>
    <sheet name="AS300" sheetId="2" r:id="rId2"/>
  </sheets>
  <definedNames>
    <definedName name="MO1AS300">'MO1 AS300'!$B$12:$L$156</definedName>
    <definedName name="MO1AS400">#REF!</definedName>
    <definedName name="MO2AS300">#REF!</definedName>
    <definedName name="MO2AS400">#REF!</definedName>
    <definedName name="MO3AS300">'AS300'!#REF!</definedName>
    <definedName name="MO3AS400">#REF!</definedName>
    <definedName name="_xlnm.Print_Area" localSheetId="1">'AS300'!#REF!</definedName>
    <definedName name="_xlnm.Print_Area" localSheetId="0">'MO1 AS300'!$B$12:$L$156</definedName>
    <definedName name="_xlnm.Print_Titles" localSheetId="1">'AS300'!$A:$A,'AS300'!$1:$11</definedName>
    <definedName name="_xlnm.Print_Titles" localSheetId="0">'MO1 AS300'!$A:$A,'MO1 AS300'!$1:$11</definedName>
    <definedName name="_xlnm.Print_Titles">#N/A</definedName>
    <definedName name="QTRAS310">#REF!</definedName>
    <definedName name="QTRAS410">#REF!</definedName>
  </definedNames>
  <calcPr fullCalcOnLoad="1"/>
</workbook>
</file>

<file path=xl/sharedStrings.xml><?xml version="1.0" encoding="utf-8"?>
<sst xmlns="http://schemas.openxmlformats.org/spreadsheetml/2006/main" count="436" uniqueCount="182">
  <si>
    <t>DEPARTMENT OF TAXATION &amp; FINANCE</t>
  </si>
  <si>
    <t>OFFICE OF TAX POLICY ANALYSIS</t>
  </si>
  <si>
    <t>SALES TAX DISTRIBUTION COMPARISON</t>
  </si>
  <si>
    <t>WITH SPECIFIC COMPONENTS IDENTIFIED</t>
  </si>
  <si>
    <t>Jurisdiction</t>
  </si>
  <si>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</si>
  <si>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</si>
  <si>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</si>
  <si>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</si>
  <si>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</si>
  <si>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</si>
  <si>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</si>
  <si>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</si>
  <si>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</si>
  <si>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</si>
  <si>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</si>
  <si>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</si>
  <si>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</si>
  <si>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</si>
  <si>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</si>
  <si>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</si>
  <si>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</si>
  <si>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</si>
  <si>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</si>
  <si>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</si>
  <si>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</si>
  <si>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</si>
  <si>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</si>
  <si>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</si>
  <si>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</si>
  <si>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</si>
  <si>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</si>
  <si>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</si>
  <si>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</si>
  <si>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</si>
  <si>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</si>
  <si>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</si>
  <si>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</si>
  <si>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</si>
  <si>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</si>
  <si>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</si>
  <si>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</si>
  <si>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</si>
  <si>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</si>
  <si>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</si>
  <si>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</si>
  <si>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</si>
  <si>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</si>
  <si>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</si>
  <si>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</si>
  <si>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</si>
  <si>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</si>
  <si>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</si>
  <si>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</si>
  <si>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</si>
  <si>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</si>
  <si>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</si>
  <si>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</si>
  <si>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</si>
  <si>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</si>
  <si>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</si>
  <si>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</si>
  <si>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</si>
  <si>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</si>
  <si>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</si>
  <si>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</si>
  <si>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</si>
  <si>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</si>
  <si>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</si>
  <si>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</si>
  <si>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</si>
  <si>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</si>
  <si>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</si>
  <si>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</si>
  <si>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</si>
  <si>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</si>
  <si>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</si>
  <si>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</si>
  <si>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</si>
  <si>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</si>
  <si>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</si>
  <si>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</si>
  <si>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</si>
  <si>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</si>
  <si>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</si>
  <si>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</si>
  <si>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</si>
  <si>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</si>
  <si>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</si>
  <si>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</si>
  <si>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</si>
  <si>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</si>
  <si>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</si>
  <si>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</si>
  <si>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</si>
  <si>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</si>
  <si>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</si>
  <si>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</si>
  <si>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</si>
  <si>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</si>
  <si>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</si>
  <si>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</si>
  <si>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</si>
  <si>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</si>
  <si>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</si>
  <si>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</si>
  <si>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</si>
  <si>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</si>
  <si>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</si>
  <si>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</si>
  <si>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</si>
  <si>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</si>
  <si>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</si>
  <si>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Greater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</si>
  <si>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</si>
  <si>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</si>
  <si>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</si>
  <si>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</si>
  <si>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</si>
  <si>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</si>
  <si>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</si>
  <si>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</si>
  <si>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</si>
  <si>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</si>
  <si>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</si>
  <si>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</si>
  <si>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</si>
  <si>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/>
  </si>
  <si>
    <t>NEW YORK STATE</t>
  </si>
  <si>
    <t>TOTAL CERTIFIED</t>
  </si>
  <si>
    <t>STATE SHARE</t>
  </si>
  <si>
    <t>LOCAL SHARE</t>
  </si>
  <si>
    <t xml:space="preserve">   CITIES</t>
  </si>
  <si>
    <t xml:space="preserve">   MAC</t>
  </si>
  <si>
    <t xml:space="preserve">   COUNTIES</t>
  </si>
  <si>
    <t xml:space="preserve">   SCHOOL DISTRICTS</t>
  </si>
  <si>
    <t>Cash</t>
  </si>
  <si>
    <t>A</t>
  </si>
  <si>
    <t xml:space="preserve"> </t>
  </si>
  <si>
    <t>Collections</t>
  </si>
  <si>
    <t>B</t>
  </si>
  <si>
    <t>C</t>
  </si>
  <si>
    <t>%</t>
  </si>
  <si>
    <t>Change</t>
  </si>
  <si>
    <t>D</t>
  </si>
  <si>
    <t>(E / C)</t>
  </si>
  <si>
    <t>$</t>
  </si>
  <si>
    <t>E</t>
  </si>
  <si>
    <t>(B-C)</t>
  </si>
  <si>
    <t>Assessment</t>
  </si>
  <si>
    <t>F</t>
  </si>
  <si>
    <t>Late-filed</t>
  </si>
  <si>
    <t>G</t>
  </si>
  <si>
    <t>Rate</t>
  </si>
  <si>
    <t>Adjustments</t>
  </si>
  <si>
    <t>H</t>
  </si>
  <si>
    <t>(Adj)</t>
  </si>
  <si>
    <t>I</t>
  </si>
  <si>
    <t>Net</t>
  </si>
  <si>
    <t>Unidentified</t>
  </si>
  <si>
    <t>J</t>
  </si>
  <si>
    <t>(E-F-G-H)</t>
  </si>
  <si>
    <t>AS300</t>
  </si>
  <si>
    <t>% Change</t>
  </si>
  <si>
    <t>K</t>
  </si>
  <si>
    <t>(J / I)</t>
  </si>
  <si>
    <t>Pr Per Adj</t>
  </si>
  <si>
    <t>Troy CSD</t>
  </si>
  <si>
    <t>Rensselaer CSD</t>
  </si>
  <si>
    <t>Convention Ctr Dvlp Corp</t>
  </si>
  <si>
    <t>Allegany</t>
  </si>
  <si>
    <t>Sales Tax Re-Registration</t>
  </si>
  <si>
    <t>MTA Aid Trust Account</t>
  </si>
  <si>
    <t>Newburgh CSD</t>
  </si>
  <si>
    <t>Peekskill CSD</t>
  </si>
  <si>
    <t>Mount Vernon CSD</t>
  </si>
  <si>
    <t>MONTH OF APRIL 2011</t>
  </si>
  <si>
    <t>Apr 11</t>
  </si>
  <si>
    <t>Apr 10</t>
  </si>
  <si>
    <t>Jun 11</t>
  </si>
  <si>
    <t>Jun 10</t>
  </si>
  <si>
    <t>MONTH OF JUNE 2011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</si>
</sst>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#,##0.0_);\(#,##0.0\)"/>
    <numFmt numFmtId="166" formatCode="#,##0.000_);\(#,##0.000\)"/>
    <numFmt numFmtId="167" formatCode="#,##0.0000_);\(#,##0.0000\)"/>
    <numFmt numFmtId="168" formatCode="#,##0.00000_);\(#,##0.00000\)"/>
    <numFmt numFmtId="169" formatCode="#,##0.000000_);\(#,##0.000000\)"/>
    <numFmt numFmtId="170" formatCode="#,##0.0000000_);\(#,##0.0000000\)"/>
    <numFmt numFmtId="171" formatCode="#,##0.00000000_);\(#,##0.00000000\)"/>
    <numFmt numFmtId="172" formatCode="#,##0.000000000_);\(#,##0.000000000\)"/>
    <numFmt numFmtId="173" formatCode="#,##0.0000000000_);\(#,##0.0000000000\)"/>
    <numFmt numFmtId="174" formatCode="0.0000000000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" fontId="0" fillId="33" borderId="10" xfId="0" applyNumberFormat="1" applyFont="1" applyFill="1" applyBorder="1" applyAlignment="1">
      <alignment horizontal="centerContinuous"/>
    </xf>
    <xf numFmtId="39" fontId="0" fillId="33" borderId="10" xfId="0" applyNumberFormat="1" applyFont="1" applyFill="1" applyBorder="1" applyAlignment="1">
      <alignment horizontal="centerContinuous"/>
    </xf>
    <xf numFmtId="4" fontId="7" fillId="33" borderId="10" xfId="0" applyNumberFormat="1" applyFont="1" applyFill="1" applyBorder="1" applyAlignment="1">
      <alignment horizontal="centerContinuous"/>
    </xf>
    <xf numFmtId="4" fontId="7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4" fontId="8" fillId="33" borderId="0" xfId="0" applyNumberFormat="1" applyFont="1" applyFill="1" applyAlignment="1">
      <alignment horizontal="centerContinuous"/>
    </xf>
    <xf numFmtId="4" fontId="0" fillId="33" borderId="0" xfId="0" applyNumberFormat="1" applyFont="1" applyFill="1" applyAlignment="1">
      <alignment horizontal="centerContinuous"/>
    </xf>
    <xf numFmtId="39" fontId="0" fillId="33" borderId="0" xfId="0" applyNumberFormat="1" applyFont="1" applyFill="1" applyAlignment="1">
      <alignment horizontal="centerContinuous"/>
    </xf>
    <xf numFmtId="4" fontId="8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 quotePrefix="1">
      <alignment horizontal="center"/>
    </xf>
    <xf numFmtId="39" fontId="8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" fontId="9" fillId="0" borderId="0" xfId="0" applyNumberFormat="1" applyFont="1" applyAlignment="1">
      <alignment/>
    </xf>
    <xf numFmtId="4" fontId="8" fillId="33" borderId="0" xfId="0" applyNumberFormat="1" applyFont="1" applyFill="1" applyAlignment="1">
      <alignment/>
    </xf>
    <xf numFmtId="39" fontId="8" fillId="33" borderId="0" xfId="0" applyNumberFormat="1" applyFont="1" applyFill="1" applyAlignment="1" applyProtection="1">
      <alignment horizontal="center"/>
      <protection/>
    </xf>
    <xf numFmtId="4" fontId="8" fillId="0" borderId="10" xfId="0" applyNumberFormat="1" applyFont="1" applyBorder="1" applyAlignment="1">
      <alignment/>
    </xf>
    <xf numFmtId="39" fontId="8" fillId="0" borderId="11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9" fontId="0" fillId="0" borderId="0" xfId="0" applyNumberFormat="1" applyFont="1" applyAlignment="1">
      <alignment vertical="center"/>
    </xf>
    <xf numFmtId="3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39" fontId="0" fillId="0" borderId="12" xfId="0" applyNumberFormat="1" applyFont="1" applyBorder="1" applyAlignment="1" applyProtection="1">
      <alignment/>
      <protection/>
    </xf>
    <xf numFmtId="1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9" fontId="0" fillId="0" borderId="12" xfId="0" applyNumberFormat="1" applyFont="1" applyBorder="1" applyAlignment="1">
      <alignment/>
    </xf>
    <xf numFmtId="39" fontId="8" fillId="33" borderId="0" xfId="0" applyNumberFormat="1" applyFont="1" applyFill="1" applyAlignment="1">
      <alignment/>
    </xf>
    <xf numFmtId="10" fontId="8" fillId="33" borderId="0" xfId="0" applyNumberFormat="1" applyFont="1" applyFill="1" applyAlignment="1">
      <alignment/>
    </xf>
    <xf numFmtId="39" fontId="8" fillId="33" borderId="12" xfId="0" applyNumberFormat="1" applyFont="1" applyFill="1" applyBorder="1" applyAlignment="1">
      <alignment/>
    </xf>
    <xf numFmtId="10" fontId="8" fillId="33" borderId="13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8"/>
  <sheetViews>
    <sheetView zoomScale="75" zoomScaleNormal="75" zoomScalePageLayoutView="0" workbookViewId="0" topLeftCell="A1">
      <pane xSplit="1" ySplit="11" topLeftCell="B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B12" sqref="B12"/>
    </sheetView>
  </sheetViews>
  <sheetFormatPr defaultColWidth="18.6640625" defaultRowHeight="15"/>
  <cols>
    <col min="1" max="1" width="22.10546875" style="5" customWidth="1"/>
    <col min="2" max="4" width="21.4453125" style="5" bestFit="1" customWidth="1"/>
    <col min="5" max="5" width="12.10546875" style="5" bestFit="1" customWidth="1"/>
    <col min="6" max="6" width="22.6640625" style="21" customWidth="1"/>
    <col min="7" max="7" width="18.88671875" style="5" bestFit="1" customWidth="1"/>
    <col min="8" max="8" width="19.21484375" style="5" bestFit="1" customWidth="1"/>
    <col min="9" max="9" width="18.88671875" style="5" bestFit="1" customWidth="1"/>
    <col min="10" max="10" width="21.4453125" style="5" bestFit="1" customWidth="1"/>
    <col min="11" max="11" width="20.99609375" style="5" customWidth="1"/>
    <col min="12" max="12" width="15.6640625" style="5" customWidth="1"/>
    <col min="13" max="15" width="18.6640625" style="5" customWidth="1"/>
    <col min="16" max="16" width="16.6640625" style="5" customWidth="1"/>
    <col min="17" max="18" width="15.6640625" style="5" customWidth="1"/>
    <col min="19" max="19" width="13.6640625" style="5" customWidth="1"/>
    <col min="20" max="21" width="12.6640625" style="5" customWidth="1"/>
    <col min="22" max="22" width="15.6640625" style="5" customWidth="1"/>
    <col min="23" max="23" width="13.6640625" style="5" customWidth="1"/>
    <col min="24" max="25" width="10.6640625" style="5" customWidth="1"/>
    <col min="26" max="26" width="11.6640625" style="5" customWidth="1"/>
    <col min="27" max="16384" width="18.6640625" style="5" customWidth="1"/>
  </cols>
  <sheetData>
    <row r="1" spans="1:12" ht="18.75" thickTop="1">
      <c r="A1" s="1"/>
      <c r="B1" s="1"/>
      <c r="C1" s="1"/>
      <c r="D1" s="1"/>
      <c r="E1" s="1"/>
      <c r="F1" s="2"/>
      <c r="G1" s="1"/>
      <c r="H1" s="1"/>
      <c r="I1" s="1"/>
      <c r="J1" s="1"/>
      <c r="K1" s="3"/>
      <c r="L1" s="4" t="s">
        <v>162</v>
      </c>
    </row>
    <row r="2" spans="1:12" ht="15.75">
      <c r="A2" s="6" t="s">
        <v>0</v>
      </c>
      <c r="B2" s="7"/>
      <c r="C2" s="7"/>
      <c r="D2" s="7"/>
      <c r="E2" s="7"/>
      <c r="F2" s="8"/>
      <c r="G2" s="7"/>
      <c r="H2" s="7"/>
      <c r="I2" s="7"/>
      <c r="J2" s="7"/>
      <c r="K2" s="7"/>
      <c r="L2" s="7"/>
    </row>
    <row r="3" spans="1:12" ht="15.75">
      <c r="A3" s="6" t="s">
        <v>1</v>
      </c>
      <c r="B3" s="7"/>
      <c r="C3" s="7"/>
      <c r="D3" s="7"/>
      <c r="E3" s="7"/>
      <c r="F3" s="8"/>
      <c r="G3" s="7"/>
      <c r="H3" s="7"/>
      <c r="I3" s="7"/>
      <c r="J3" s="7"/>
      <c r="K3" s="7"/>
      <c r="L3" s="7"/>
    </row>
    <row r="4" spans="1:12" ht="15.75">
      <c r="A4" s="6" t="s">
        <v>2</v>
      </c>
      <c r="B4" s="7"/>
      <c r="C4" s="7"/>
      <c r="D4" s="7"/>
      <c r="E4" s="7"/>
      <c r="F4" s="8"/>
      <c r="G4" s="7"/>
      <c r="H4" s="7"/>
      <c r="I4" s="7"/>
      <c r="J4" s="7"/>
      <c r="K4" s="7"/>
      <c r="L4" s="7"/>
    </row>
    <row r="5" spans="1:12" ht="15.75">
      <c r="A5" s="6" t="s">
        <v>3</v>
      </c>
      <c r="B5" s="7"/>
      <c r="C5" s="7"/>
      <c r="D5" s="7"/>
      <c r="E5" s="7"/>
      <c r="F5" s="8"/>
      <c r="G5" s="7"/>
      <c r="H5" s="7"/>
      <c r="I5" s="7"/>
      <c r="J5" s="7"/>
      <c r="K5" s="7"/>
      <c r="L5" s="7"/>
    </row>
    <row r="6" spans="1:12" ht="15.75">
      <c r="A6" s="6" t="s">
        <v>176</v>
      </c>
      <c r="B6" s="7"/>
      <c r="C6" s="7"/>
      <c r="D6" s="7"/>
      <c r="E6" s="7"/>
      <c r="F6" s="8"/>
      <c r="G6" s="7"/>
      <c r="H6" s="7"/>
      <c r="I6" s="7"/>
      <c r="J6" s="7"/>
      <c r="K6" s="7"/>
      <c r="L6" s="7"/>
    </row>
    <row r="7" spans="1:12" ht="15">
      <c r="A7" s="7"/>
      <c r="B7" s="7"/>
      <c r="C7" s="7"/>
      <c r="D7" s="7"/>
      <c r="E7" s="7"/>
      <c r="F7" s="8"/>
      <c r="G7" s="7"/>
      <c r="H7" s="7"/>
      <c r="I7" s="7"/>
      <c r="J7" s="7"/>
      <c r="K7" s="7"/>
      <c r="L7" s="7"/>
    </row>
    <row r="8" spans="1:26" ht="15.75">
      <c r="A8" s="9" t="s">
        <v>4</v>
      </c>
      <c r="B8" s="10" t="s">
        <v>177</v>
      </c>
      <c r="C8" s="9" t="str">
        <f>B8</f>
        <v>Apr 11</v>
      </c>
      <c r="D8" s="10" t="s">
        <v>178</v>
      </c>
      <c r="E8" s="9" t="s">
        <v>142</v>
      </c>
      <c r="F8" s="11" t="s">
        <v>146</v>
      </c>
      <c r="G8" s="9" t="s">
        <v>149</v>
      </c>
      <c r="H8" s="9" t="s">
        <v>151</v>
      </c>
      <c r="I8" s="9" t="s">
        <v>153</v>
      </c>
      <c r="J8" s="9" t="str">
        <f>D8</f>
        <v>Apr 10</v>
      </c>
      <c r="K8" s="9" t="s">
        <v>158</v>
      </c>
      <c r="L8" s="9" t="s">
        <v>163</v>
      </c>
      <c r="U8" s="12"/>
      <c r="V8" s="13"/>
      <c r="W8" s="13"/>
      <c r="X8" s="13"/>
      <c r="Y8" s="13"/>
      <c r="Z8" s="13"/>
    </row>
    <row r="9" spans="1:25" ht="15.75">
      <c r="A9" s="14"/>
      <c r="B9" s="9" t="s">
        <v>136</v>
      </c>
      <c r="C9" s="9" t="s">
        <v>139</v>
      </c>
      <c r="D9" s="9" t="s">
        <v>139</v>
      </c>
      <c r="E9" s="9" t="s">
        <v>143</v>
      </c>
      <c r="F9" s="11" t="s">
        <v>143</v>
      </c>
      <c r="G9" s="9" t="s">
        <v>143</v>
      </c>
      <c r="H9" s="9" t="s">
        <v>143</v>
      </c>
      <c r="I9" s="9" t="s">
        <v>154</v>
      </c>
      <c r="J9" s="9" t="s">
        <v>156</v>
      </c>
      <c r="K9" s="9" t="s">
        <v>159</v>
      </c>
      <c r="L9" s="9" t="s">
        <v>156</v>
      </c>
      <c r="U9" s="12"/>
      <c r="V9" s="13"/>
      <c r="W9" s="13"/>
      <c r="X9" s="13"/>
      <c r="Y9" s="13"/>
    </row>
    <row r="10" spans="1:25" ht="15.75">
      <c r="A10" s="14"/>
      <c r="B10" s="9" t="s">
        <v>137</v>
      </c>
      <c r="C10" s="9" t="s">
        <v>140</v>
      </c>
      <c r="D10" s="9" t="s">
        <v>141</v>
      </c>
      <c r="E10" s="9" t="s">
        <v>144</v>
      </c>
      <c r="F10" s="15" t="s">
        <v>147</v>
      </c>
      <c r="G10" s="9" t="s">
        <v>150</v>
      </c>
      <c r="H10" s="9" t="s">
        <v>152</v>
      </c>
      <c r="I10" s="9" t="s">
        <v>155</v>
      </c>
      <c r="J10" s="9" t="s">
        <v>157</v>
      </c>
      <c r="K10" s="9" t="s">
        <v>160</v>
      </c>
      <c r="L10" s="9" t="s">
        <v>164</v>
      </c>
      <c r="V10" s="13"/>
      <c r="W10" s="13"/>
      <c r="X10" s="13"/>
      <c r="Y10" s="13"/>
    </row>
    <row r="11" spans="1:25" ht="16.5" thickBot="1">
      <c r="A11" s="14"/>
      <c r="B11" s="14"/>
      <c r="C11" s="14"/>
      <c r="D11" s="14"/>
      <c r="E11" s="9" t="s">
        <v>145</v>
      </c>
      <c r="F11" s="11" t="s">
        <v>148</v>
      </c>
      <c r="G11" s="14"/>
      <c r="H11" s="14"/>
      <c r="I11" s="14"/>
      <c r="J11" s="14"/>
      <c r="K11" s="9" t="s">
        <v>161</v>
      </c>
      <c r="L11" s="9" t="s">
        <v>165</v>
      </c>
      <c r="V11" s="13"/>
      <c r="W11" s="13"/>
      <c r="X11" s="13"/>
      <c r="Y11" s="13"/>
    </row>
    <row r="12" spans="1:39" ht="16.5" thickTop="1">
      <c r="A12" s="16" t="s">
        <v>5</v>
      </c>
      <c r="B12" s="16"/>
      <c r="C12" s="16"/>
      <c r="D12" s="16"/>
      <c r="E12" s="16"/>
      <c r="F12" s="17"/>
      <c r="G12" s="16"/>
      <c r="H12" s="16"/>
      <c r="I12" s="16"/>
      <c r="J12" s="16"/>
      <c r="K12" s="16"/>
      <c r="L12" s="16"/>
      <c r="V12" s="13"/>
      <c r="W12" s="13"/>
      <c r="X12" s="13"/>
      <c r="AC12" s="19"/>
      <c r="AD12" s="19"/>
      <c r="AK12" s="19"/>
      <c r="AL12" s="19"/>
      <c r="AM12" s="19"/>
    </row>
    <row r="13" spans="1:39" ht="15">
      <c r="A13" s="5" t="s">
        <v>6</v>
      </c>
      <c r="B13" s="20">
        <v>0</v>
      </c>
      <c r="C13" s="21">
        <v>0</v>
      </c>
      <c r="D13" s="20">
        <v>0</v>
      </c>
      <c r="E13" s="22" t="str">
        <f aca="true" t="shared" si="0" ref="E13:E61">IF(ISERR(F13/D13)," ",F13/D13)</f>
        <v> </v>
      </c>
      <c r="F13" s="23">
        <f aca="true" t="shared" si="1" ref="F13:F61">C13-D13</f>
        <v>0</v>
      </c>
      <c r="G13" s="21" t="e">
        <f>#REF!</f>
        <v>#REF!</v>
      </c>
      <c r="H13" s="21" t="e">
        <f>#REF!</f>
        <v>#REF!</v>
      </c>
      <c r="I13" s="21" t="e">
        <f>#REF!</f>
        <v>#REF!</v>
      </c>
      <c r="J13" s="21" t="e">
        <f>D13-#REF!-#REF!</f>
        <v>#REF!</v>
      </c>
      <c r="K13" s="21" t="e">
        <f aca="true" t="shared" si="2" ref="K13:K61">F13-G13-H13-I13</f>
        <v>#REF!</v>
      </c>
      <c r="L13" s="22" t="str">
        <f aca="true" t="shared" si="3" ref="L13:L61">IF(ISERR(K13/J13)," ",K13/J13)</f>
        <v> </v>
      </c>
      <c r="V13" s="13"/>
      <c r="W13" s="13"/>
      <c r="X13" s="24"/>
      <c r="Y13" s="24"/>
      <c r="Z13" s="24"/>
      <c r="AC13" s="19"/>
      <c r="AD13" s="19"/>
      <c r="AG13" s="25"/>
      <c r="AH13" s="25"/>
      <c r="AI13" s="25"/>
      <c r="AK13" s="19"/>
      <c r="AL13" s="19"/>
      <c r="AM13" s="19"/>
    </row>
    <row r="14" spans="1:39" ht="15">
      <c r="A14" s="5" t="s">
        <v>7</v>
      </c>
      <c r="B14" s="20">
        <v>643131.03</v>
      </c>
      <c r="C14" s="21">
        <v>643033.03</v>
      </c>
      <c r="D14" s="20">
        <v>607641.6799999999</v>
      </c>
      <c r="E14" s="22">
        <f t="shared" si="0"/>
        <v>0.058243782750386865</v>
      </c>
      <c r="F14" s="23">
        <f t="shared" si="1"/>
        <v>35391.35000000009</v>
      </c>
      <c r="G14" s="21" t="e">
        <f>#REF!</f>
        <v>#REF!</v>
      </c>
      <c r="H14" s="21" t="e">
        <f>#REF!</f>
        <v>#REF!</v>
      </c>
      <c r="I14" s="21" t="e">
        <f>#REF!</f>
        <v>#REF!</v>
      </c>
      <c r="J14" s="21" t="e">
        <f>D14-#REF!-#REF!</f>
        <v>#REF!</v>
      </c>
      <c r="K14" s="21" t="e">
        <f t="shared" si="2"/>
        <v>#REF!</v>
      </c>
      <c r="L14" s="22" t="str">
        <f t="shared" si="3"/>
        <v> </v>
      </c>
      <c r="V14" s="13"/>
      <c r="W14" s="13"/>
      <c r="X14" s="24"/>
      <c r="Y14" s="24"/>
      <c r="Z14" s="24"/>
      <c r="AC14" s="19"/>
      <c r="AD14" s="19"/>
      <c r="AG14" s="25"/>
      <c r="AH14" s="25"/>
      <c r="AI14" s="25"/>
      <c r="AK14" s="19"/>
      <c r="AL14" s="19"/>
      <c r="AM14" s="19"/>
    </row>
    <row r="15" spans="1:39" ht="15">
      <c r="A15" s="5" t="s">
        <v>8</v>
      </c>
      <c r="B15" s="20">
        <v>0</v>
      </c>
      <c r="C15" s="21">
        <v>0</v>
      </c>
      <c r="D15" s="20">
        <v>0</v>
      </c>
      <c r="E15" s="22" t="str">
        <f t="shared" si="0"/>
        <v> </v>
      </c>
      <c r="F15" s="23">
        <f t="shared" si="1"/>
        <v>0</v>
      </c>
      <c r="G15" s="21" t="e">
        <f>#REF!</f>
        <v>#REF!</v>
      </c>
      <c r="H15" s="21" t="e">
        <f>#REF!</f>
        <v>#REF!</v>
      </c>
      <c r="I15" s="21" t="e">
        <f>#REF!</f>
        <v>#REF!</v>
      </c>
      <c r="J15" s="21" t="e">
        <f>D15-#REF!-#REF!</f>
        <v>#REF!</v>
      </c>
      <c r="K15" s="21" t="e">
        <f t="shared" si="2"/>
        <v>#REF!</v>
      </c>
      <c r="L15" s="22" t="str">
        <f t="shared" si="3"/>
        <v> </v>
      </c>
      <c r="V15" s="13"/>
      <c r="W15" s="13"/>
      <c r="X15" s="24"/>
      <c r="Y15" s="24"/>
      <c r="Z15" s="24"/>
      <c r="AC15" s="19"/>
      <c r="AD15" s="19"/>
      <c r="AG15" s="25"/>
      <c r="AH15" s="25"/>
      <c r="AI15" s="25"/>
      <c r="AK15" s="19"/>
      <c r="AL15" s="19"/>
      <c r="AM15" s="19"/>
    </row>
    <row r="16" spans="1:39" ht="15">
      <c r="A16" s="5" t="s">
        <v>9</v>
      </c>
      <c r="B16" s="20">
        <v>0</v>
      </c>
      <c r="C16" s="21">
        <v>0</v>
      </c>
      <c r="D16" s="20">
        <v>0</v>
      </c>
      <c r="E16" s="22" t="str">
        <f t="shared" si="0"/>
        <v> </v>
      </c>
      <c r="F16" s="23">
        <f t="shared" si="1"/>
        <v>0</v>
      </c>
      <c r="G16" s="21" t="e">
        <f>#REF!</f>
        <v>#REF!</v>
      </c>
      <c r="H16" s="21" t="e">
        <f>#REF!</f>
        <v>#REF!</v>
      </c>
      <c r="I16" s="21" t="e">
        <f>#REF!</f>
        <v>#REF!</v>
      </c>
      <c r="J16" s="21" t="e">
        <f>D16-#REF!-#REF!</f>
        <v>#REF!</v>
      </c>
      <c r="K16" s="21" t="e">
        <f t="shared" si="2"/>
        <v>#REF!</v>
      </c>
      <c r="L16" s="22" t="str">
        <f t="shared" si="3"/>
        <v> </v>
      </c>
      <c r="V16" s="13"/>
      <c r="W16" s="13"/>
      <c r="X16" s="24"/>
      <c r="Y16" s="24"/>
      <c r="Z16" s="24"/>
      <c r="AC16" s="19"/>
      <c r="AD16" s="19"/>
      <c r="AG16" s="25"/>
      <c r="AH16" s="25"/>
      <c r="AI16" s="25"/>
      <c r="AK16" s="19"/>
      <c r="AL16" s="19"/>
      <c r="AM16" s="19"/>
    </row>
    <row r="17" spans="1:39" ht="15">
      <c r="A17" s="5" t="s">
        <v>10</v>
      </c>
      <c r="B17" s="20">
        <v>0</v>
      </c>
      <c r="C17" s="21">
        <v>0</v>
      </c>
      <c r="D17" s="20">
        <v>0</v>
      </c>
      <c r="E17" s="22" t="str">
        <f t="shared" si="0"/>
        <v> </v>
      </c>
      <c r="F17" s="23">
        <f t="shared" si="1"/>
        <v>0</v>
      </c>
      <c r="G17" s="21" t="e">
        <f>#REF!</f>
        <v>#REF!</v>
      </c>
      <c r="H17" s="21" t="e">
        <f>#REF!</f>
        <v>#REF!</v>
      </c>
      <c r="I17" s="21" t="e">
        <f>#REF!</f>
        <v>#REF!</v>
      </c>
      <c r="J17" s="21" t="e">
        <f>D17-#REF!-#REF!</f>
        <v>#REF!</v>
      </c>
      <c r="K17" s="21" t="e">
        <f t="shared" si="2"/>
        <v>#REF!</v>
      </c>
      <c r="L17" s="22" t="str">
        <f t="shared" si="3"/>
        <v> </v>
      </c>
      <c r="V17" s="13"/>
      <c r="W17" s="13"/>
      <c r="X17" s="24"/>
      <c r="Y17" s="24"/>
      <c r="Z17" s="24"/>
      <c r="AC17" s="19"/>
      <c r="AD17" s="19"/>
      <c r="AG17" s="25"/>
      <c r="AH17" s="25"/>
      <c r="AI17" s="25"/>
      <c r="AK17" s="19"/>
      <c r="AL17" s="19"/>
      <c r="AM17" s="19"/>
    </row>
    <row r="18" spans="1:39" ht="15">
      <c r="A18" s="5" t="s">
        <v>11</v>
      </c>
      <c r="B18" s="20">
        <v>183834.87</v>
      </c>
      <c r="C18" s="21">
        <v>183648.33000000002</v>
      </c>
      <c r="D18" s="20">
        <v>240343.73</v>
      </c>
      <c r="E18" s="22">
        <f t="shared" si="0"/>
        <v>-0.2358929854338201</v>
      </c>
      <c r="F18" s="23">
        <f t="shared" si="1"/>
        <v>-56695.399999999994</v>
      </c>
      <c r="G18" s="21" t="e">
        <f>#REF!</f>
        <v>#REF!</v>
      </c>
      <c r="H18" s="21" t="e">
        <f>#REF!</f>
        <v>#REF!</v>
      </c>
      <c r="I18" s="21" t="e">
        <f>#REF!</f>
        <v>#REF!</v>
      </c>
      <c r="J18" s="21" t="e">
        <f>D18-#REF!-#REF!</f>
        <v>#REF!</v>
      </c>
      <c r="K18" s="21" t="e">
        <f t="shared" si="2"/>
        <v>#REF!</v>
      </c>
      <c r="L18" s="22" t="str">
        <f t="shared" si="3"/>
        <v> </v>
      </c>
      <c r="R18" s="13"/>
      <c r="S18" s="13"/>
      <c r="T18" s="13"/>
      <c r="U18" s="13"/>
      <c r="V18" s="13"/>
      <c r="W18" s="13"/>
      <c r="X18" s="24"/>
      <c r="Y18" s="24"/>
      <c r="Z18" s="24"/>
      <c r="AC18" s="19"/>
      <c r="AD18" s="19"/>
      <c r="AG18" s="25"/>
      <c r="AH18" s="25"/>
      <c r="AI18" s="25"/>
      <c r="AK18" s="19"/>
      <c r="AL18" s="19"/>
      <c r="AM18" s="19"/>
    </row>
    <row r="19" spans="1:39" ht="15">
      <c r="A19" s="5" t="s">
        <v>12</v>
      </c>
      <c r="B19" s="20">
        <v>0</v>
      </c>
      <c r="C19" s="21">
        <v>0</v>
      </c>
      <c r="D19" s="20">
        <v>0</v>
      </c>
      <c r="E19" s="22" t="str">
        <f t="shared" si="0"/>
        <v> </v>
      </c>
      <c r="F19" s="23">
        <f t="shared" si="1"/>
        <v>0</v>
      </c>
      <c r="G19" s="21" t="e">
        <f>#REF!</f>
        <v>#REF!</v>
      </c>
      <c r="H19" s="21" t="e">
        <f>#REF!</f>
        <v>#REF!</v>
      </c>
      <c r="I19" s="21" t="e">
        <f>#REF!</f>
        <v>#REF!</v>
      </c>
      <c r="J19" s="21" t="e">
        <f>D19-#REF!-#REF!</f>
        <v>#REF!</v>
      </c>
      <c r="K19" s="21" t="e">
        <f t="shared" si="2"/>
        <v>#REF!</v>
      </c>
      <c r="L19" s="22" t="str">
        <f t="shared" si="3"/>
        <v> </v>
      </c>
      <c r="R19" s="13"/>
      <c r="S19" s="13"/>
      <c r="T19" s="13"/>
      <c r="U19" s="13"/>
      <c r="V19" s="13"/>
      <c r="W19" s="13"/>
      <c r="X19" s="24"/>
      <c r="Y19" s="24"/>
      <c r="Z19" s="24"/>
      <c r="AC19" s="19"/>
      <c r="AD19" s="19"/>
      <c r="AG19" s="25"/>
      <c r="AH19" s="25"/>
      <c r="AI19" s="25"/>
      <c r="AK19" s="19"/>
      <c r="AL19" s="19"/>
      <c r="AM19" s="19"/>
    </row>
    <row r="20" spans="1:39" ht="15">
      <c r="A20" s="5" t="s">
        <v>13</v>
      </c>
      <c r="B20" s="20">
        <v>0</v>
      </c>
      <c r="C20" s="21">
        <v>0</v>
      </c>
      <c r="D20" s="20">
        <v>0</v>
      </c>
      <c r="E20" s="22" t="str">
        <f t="shared" si="0"/>
        <v> </v>
      </c>
      <c r="F20" s="23">
        <f t="shared" si="1"/>
        <v>0</v>
      </c>
      <c r="G20" s="21" t="e">
        <f>#REF!</f>
        <v>#REF!</v>
      </c>
      <c r="H20" s="21" t="e">
        <f>#REF!</f>
        <v>#REF!</v>
      </c>
      <c r="I20" s="21" t="e">
        <f>#REF!</f>
        <v>#REF!</v>
      </c>
      <c r="J20" s="21" t="e">
        <f>D20-#REF!-#REF!</f>
        <v>#REF!</v>
      </c>
      <c r="K20" s="21" t="e">
        <f t="shared" si="2"/>
        <v>#REF!</v>
      </c>
      <c r="L20" s="22" t="str">
        <f t="shared" si="3"/>
        <v> </v>
      </c>
      <c r="R20" s="13"/>
      <c r="S20" s="13"/>
      <c r="T20" s="13"/>
      <c r="U20" s="13"/>
      <c r="V20" s="13"/>
      <c r="W20" s="13"/>
      <c r="X20" s="24"/>
      <c r="Y20" s="24"/>
      <c r="Z20" s="24"/>
      <c r="AC20" s="19"/>
      <c r="AD20" s="19"/>
      <c r="AG20" s="25"/>
      <c r="AH20" s="25"/>
      <c r="AI20" s="25"/>
      <c r="AK20" s="19"/>
      <c r="AL20" s="19"/>
      <c r="AM20" s="19"/>
    </row>
    <row r="21" spans="1:39" ht="15">
      <c r="A21" s="5" t="s">
        <v>14</v>
      </c>
      <c r="B21" s="20">
        <v>0</v>
      </c>
      <c r="C21" s="21">
        <v>0</v>
      </c>
      <c r="D21" s="20">
        <v>0</v>
      </c>
      <c r="E21" s="22" t="str">
        <f t="shared" si="0"/>
        <v> </v>
      </c>
      <c r="F21" s="23">
        <f t="shared" si="1"/>
        <v>0</v>
      </c>
      <c r="G21" s="21" t="e">
        <f>#REF!</f>
        <v>#REF!</v>
      </c>
      <c r="H21" s="21" t="e">
        <f>#REF!</f>
        <v>#REF!</v>
      </c>
      <c r="I21" s="21" t="e">
        <f>#REF!</f>
        <v>#REF!</v>
      </c>
      <c r="J21" s="21" t="e">
        <f>D21-#REF!-#REF!</f>
        <v>#REF!</v>
      </c>
      <c r="K21" s="21" t="e">
        <f t="shared" si="2"/>
        <v>#REF!</v>
      </c>
      <c r="L21" s="22" t="str">
        <f t="shared" si="3"/>
        <v> </v>
      </c>
      <c r="R21" s="13"/>
      <c r="S21" s="13"/>
      <c r="T21" s="13"/>
      <c r="U21" s="13"/>
      <c r="V21" s="13"/>
      <c r="W21" s="13"/>
      <c r="X21" s="24"/>
      <c r="Y21" s="24"/>
      <c r="Z21" s="24"/>
      <c r="AC21" s="19"/>
      <c r="AD21" s="19"/>
      <c r="AG21" s="25"/>
      <c r="AH21" s="25"/>
      <c r="AI21" s="25"/>
      <c r="AK21" s="19"/>
      <c r="AL21" s="19"/>
      <c r="AM21" s="19"/>
    </row>
    <row r="22" spans="1:39" ht="15">
      <c r="A22" s="5" t="s">
        <v>15</v>
      </c>
      <c r="B22" s="20">
        <v>0</v>
      </c>
      <c r="C22" s="21">
        <v>0</v>
      </c>
      <c r="D22" s="20">
        <v>0</v>
      </c>
      <c r="E22" s="22" t="str">
        <f t="shared" si="0"/>
        <v> </v>
      </c>
      <c r="F22" s="23">
        <f t="shared" si="1"/>
        <v>0</v>
      </c>
      <c r="G22" s="21" t="e">
        <f>#REF!</f>
        <v>#REF!</v>
      </c>
      <c r="H22" s="21" t="e">
        <f>#REF!</f>
        <v>#REF!</v>
      </c>
      <c r="I22" s="21" t="e">
        <f>#REF!</f>
        <v>#REF!</v>
      </c>
      <c r="J22" s="21" t="e">
        <f>D22-#REF!-#REF!</f>
        <v>#REF!</v>
      </c>
      <c r="K22" s="21" t="e">
        <f t="shared" si="2"/>
        <v>#REF!</v>
      </c>
      <c r="L22" s="22" t="str">
        <f t="shared" si="3"/>
        <v> </v>
      </c>
      <c r="R22" s="13"/>
      <c r="S22" s="13"/>
      <c r="T22" s="13"/>
      <c r="U22" s="13"/>
      <c r="V22" s="13"/>
      <c r="W22" s="13"/>
      <c r="X22" s="24"/>
      <c r="Y22" s="24"/>
      <c r="Z22" s="24"/>
      <c r="AC22" s="19"/>
      <c r="AD22" s="19"/>
      <c r="AG22" s="25"/>
      <c r="AH22" s="25"/>
      <c r="AI22" s="25"/>
      <c r="AK22" s="19"/>
      <c r="AL22" s="19"/>
      <c r="AM22" s="19"/>
    </row>
    <row r="23" spans="1:39" ht="15">
      <c r="A23" s="5" t="s">
        <v>16</v>
      </c>
      <c r="B23" s="20">
        <v>0</v>
      </c>
      <c r="C23" s="21">
        <v>0</v>
      </c>
      <c r="D23" s="20">
        <v>0</v>
      </c>
      <c r="E23" s="22" t="str">
        <f t="shared" si="0"/>
        <v> </v>
      </c>
      <c r="F23" s="23">
        <f t="shared" si="1"/>
        <v>0</v>
      </c>
      <c r="G23" s="21" t="e">
        <f>#REF!</f>
        <v>#REF!</v>
      </c>
      <c r="H23" s="21" t="e">
        <f>#REF!</f>
        <v>#REF!</v>
      </c>
      <c r="I23" s="21" t="e">
        <f>#REF!</f>
        <v>#REF!</v>
      </c>
      <c r="J23" s="21" t="e">
        <f>D23-#REF!-#REF!</f>
        <v>#REF!</v>
      </c>
      <c r="K23" s="21" t="e">
        <f t="shared" si="2"/>
        <v>#REF!</v>
      </c>
      <c r="L23" s="22" t="str">
        <f t="shared" si="3"/>
        <v> </v>
      </c>
      <c r="R23" s="13"/>
      <c r="S23" s="13"/>
      <c r="T23" s="13"/>
      <c r="U23" s="13"/>
      <c r="V23" s="13"/>
      <c r="W23" s="13"/>
      <c r="X23" s="24"/>
      <c r="Y23" s="24"/>
      <c r="Z23" s="24"/>
      <c r="AC23" s="19"/>
      <c r="AD23" s="19"/>
      <c r="AG23" s="25"/>
      <c r="AH23" s="25"/>
      <c r="AI23" s="25"/>
      <c r="AK23" s="19"/>
      <c r="AL23" s="19"/>
      <c r="AM23" s="19"/>
    </row>
    <row r="24" spans="1:39" ht="15">
      <c r="A24" s="5" t="s">
        <v>17</v>
      </c>
      <c r="B24" s="20">
        <v>205064.97</v>
      </c>
      <c r="C24" s="21">
        <v>204893.08000000002</v>
      </c>
      <c r="D24" s="20">
        <v>195255.56999999998</v>
      </c>
      <c r="E24" s="22">
        <f t="shared" si="0"/>
        <v>0.049358438276562555</v>
      </c>
      <c r="F24" s="23">
        <f t="shared" si="1"/>
        <v>9637.510000000038</v>
      </c>
      <c r="G24" s="21" t="e">
        <f>#REF!</f>
        <v>#REF!</v>
      </c>
      <c r="H24" s="21" t="e">
        <f>#REF!</f>
        <v>#REF!</v>
      </c>
      <c r="I24" s="21" t="e">
        <f>#REF!</f>
        <v>#REF!</v>
      </c>
      <c r="J24" s="21" t="e">
        <f>D24-#REF!-#REF!</f>
        <v>#REF!</v>
      </c>
      <c r="K24" s="21" t="e">
        <f t="shared" si="2"/>
        <v>#REF!</v>
      </c>
      <c r="L24" s="22" t="str">
        <f t="shared" si="3"/>
        <v> </v>
      </c>
      <c r="R24" s="13"/>
      <c r="S24" s="13"/>
      <c r="T24" s="13"/>
      <c r="U24" s="13"/>
      <c r="V24" s="13"/>
      <c r="W24" s="13"/>
      <c r="X24" s="24"/>
      <c r="Y24" s="24"/>
      <c r="Z24" s="24"/>
      <c r="AC24" s="19"/>
      <c r="AD24" s="19"/>
      <c r="AG24" s="25"/>
      <c r="AH24" s="25"/>
      <c r="AI24" s="25"/>
      <c r="AK24" s="19"/>
      <c r="AL24" s="19"/>
      <c r="AM24" s="19"/>
    </row>
    <row r="25" spans="1:39" ht="15">
      <c r="A25" s="5" t="s">
        <v>18</v>
      </c>
      <c r="B25" s="20">
        <v>159988.18</v>
      </c>
      <c r="C25" s="21">
        <v>160010.44999999998</v>
      </c>
      <c r="D25" s="20">
        <v>160582.12</v>
      </c>
      <c r="E25" s="22">
        <f t="shared" si="0"/>
        <v>-0.0035599853831797265</v>
      </c>
      <c r="F25" s="23">
        <f t="shared" si="1"/>
        <v>-571.6700000000128</v>
      </c>
      <c r="G25" s="21" t="e">
        <f>#REF!</f>
        <v>#REF!</v>
      </c>
      <c r="H25" s="21" t="e">
        <f>#REF!</f>
        <v>#REF!</v>
      </c>
      <c r="I25" s="21" t="e">
        <f>#REF!</f>
        <v>#REF!</v>
      </c>
      <c r="J25" s="21" t="e">
        <f>D25-#REF!-#REF!</f>
        <v>#REF!</v>
      </c>
      <c r="K25" s="21" t="e">
        <f t="shared" si="2"/>
        <v>#REF!</v>
      </c>
      <c r="L25" s="22" t="str">
        <f t="shared" si="3"/>
        <v> </v>
      </c>
      <c r="R25" s="13"/>
      <c r="S25" s="13"/>
      <c r="T25" s="13"/>
      <c r="U25" s="13"/>
      <c r="V25" s="13"/>
      <c r="W25" s="13"/>
      <c r="X25" s="24"/>
      <c r="Y25" s="24"/>
      <c r="Z25" s="24"/>
      <c r="AC25" s="19"/>
      <c r="AD25" s="19"/>
      <c r="AG25" s="25"/>
      <c r="AH25" s="25"/>
      <c r="AI25" s="25"/>
      <c r="AK25" s="19"/>
      <c r="AL25" s="19"/>
      <c r="AM25" s="19"/>
    </row>
    <row r="26" spans="1:39" ht="15">
      <c r="A26" s="5" t="s">
        <v>19</v>
      </c>
      <c r="B26" s="20">
        <v>197707.52000000002</v>
      </c>
      <c r="C26" s="21">
        <v>197625.35000000003</v>
      </c>
      <c r="D26" s="20">
        <v>175429.06000000003</v>
      </c>
      <c r="E26" s="22">
        <f t="shared" si="0"/>
        <v>0.12652573068566864</v>
      </c>
      <c r="F26" s="23">
        <f t="shared" si="1"/>
        <v>22196.290000000008</v>
      </c>
      <c r="G26" s="21" t="e">
        <f>#REF!</f>
        <v>#REF!</v>
      </c>
      <c r="H26" s="21" t="e">
        <f>#REF!</f>
        <v>#REF!</v>
      </c>
      <c r="I26" s="21" t="e">
        <f>#REF!</f>
        <v>#REF!</v>
      </c>
      <c r="J26" s="21" t="e">
        <f>D26-#REF!-#REF!</f>
        <v>#REF!</v>
      </c>
      <c r="K26" s="21" t="e">
        <f t="shared" si="2"/>
        <v>#REF!</v>
      </c>
      <c r="L26" s="22" t="str">
        <f t="shared" si="3"/>
        <v> </v>
      </c>
      <c r="R26" s="13"/>
      <c r="S26" s="13"/>
      <c r="T26" s="13"/>
      <c r="U26" s="13"/>
      <c r="V26" s="13"/>
      <c r="W26" s="13"/>
      <c r="X26" s="24"/>
      <c r="Y26" s="24"/>
      <c r="Z26" s="24"/>
      <c r="AC26" s="19"/>
      <c r="AD26" s="19"/>
      <c r="AG26" s="25"/>
      <c r="AH26" s="25"/>
      <c r="AI26" s="25"/>
      <c r="AK26" s="19"/>
      <c r="AL26" s="19"/>
      <c r="AM26" s="19"/>
    </row>
    <row r="27" spans="1:39" ht="15">
      <c r="A27" s="5" t="s">
        <v>20</v>
      </c>
      <c r="B27" s="20">
        <v>742653.58</v>
      </c>
      <c r="C27" s="21">
        <v>742209.74</v>
      </c>
      <c r="D27" s="20">
        <v>705000.49</v>
      </c>
      <c r="E27" s="22">
        <f t="shared" si="0"/>
        <v>0.05277904133087907</v>
      </c>
      <c r="F27" s="23">
        <f t="shared" si="1"/>
        <v>37209.25</v>
      </c>
      <c r="G27" s="21" t="e">
        <f>#REF!</f>
        <v>#REF!</v>
      </c>
      <c r="H27" s="21" t="e">
        <f>#REF!</f>
        <v>#REF!</v>
      </c>
      <c r="I27" s="21" t="e">
        <f>#REF!</f>
        <v>#REF!</v>
      </c>
      <c r="J27" s="21" t="e">
        <f>D27-#REF!-#REF!</f>
        <v>#REF!</v>
      </c>
      <c r="K27" s="21" t="e">
        <f t="shared" si="2"/>
        <v>#REF!</v>
      </c>
      <c r="L27" s="22" t="str">
        <f t="shared" si="3"/>
        <v> </v>
      </c>
      <c r="R27" s="13"/>
      <c r="S27" s="13"/>
      <c r="T27" s="13"/>
      <c r="U27" s="13"/>
      <c r="V27" s="13"/>
      <c r="W27" s="13"/>
      <c r="X27" s="24"/>
      <c r="Y27" s="24"/>
      <c r="Z27" s="24"/>
      <c r="AC27" s="19"/>
      <c r="AD27" s="19"/>
      <c r="AG27" s="25"/>
      <c r="AH27" s="25"/>
      <c r="AI27" s="25"/>
      <c r="AK27" s="19"/>
      <c r="AL27" s="19"/>
      <c r="AM27" s="19"/>
    </row>
    <row r="28" spans="1:39" ht="15">
      <c r="A28" s="5" t="s">
        <v>21</v>
      </c>
      <c r="B28" s="20">
        <v>225781.66</v>
      </c>
      <c r="C28" s="21">
        <v>225982.32</v>
      </c>
      <c r="D28" s="20">
        <v>214807.42</v>
      </c>
      <c r="E28" s="22">
        <f t="shared" si="0"/>
        <v>0.052022877049591645</v>
      </c>
      <c r="F28" s="23">
        <f t="shared" si="1"/>
        <v>11174.899999999994</v>
      </c>
      <c r="G28" s="21" t="e">
        <f>#REF!</f>
        <v>#REF!</v>
      </c>
      <c r="H28" s="21" t="e">
        <f>#REF!</f>
        <v>#REF!</v>
      </c>
      <c r="I28" s="21" t="e">
        <f>#REF!</f>
        <v>#REF!</v>
      </c>
      <c r="J28" s="21" t="e">
        <f>D28-#REF!-#REF!</f>
        <v>#REF!</v>
      </c>
      <c r="K28" s="21" t="e">
        <f t="shared" si="2"/>
        <v>#REF!</v>
      </c>
      <c r="L28" s="22" t="str">
        <f t="shared" si="3"/>
        <v> </v>
      </c>
      <c r="R28" s="13"/>
      <c r="S28" s="13"/>
      <c r="T28" s="13"/>
      <c r="U28" s="13"/>
      <c r="V28" s="13"/>
      <c r="W28" s="13"/>
      <c r="X28" s="24"/>
      <c r="Y28" s="24"/>
      <c r="Z28" s="24"/>
      <c r="AC28" s="19"/>
      <c r="AD28" s="19"/>
      <c r="AG28" s="25"/>
      <c r="AH28" s="25"/>
      <c r="AI28" s="25"/>
      <c r="AK28" s="19"/>
      <c r="AL28" s="19"/>
      <c r="AM28" s="19"/>
    </row>
    <row r="29" spans="1:39" ht="15">
      <c r="A29" s="5" t="s">
        <v>22</v>
      </c>
      <c r="B29" s="20">
        <v>0</v>
      </c>
      <c r="C29" s="21">
        <v>0</v>
      </c>
      <c r="D29" s="20">
        <v>0</v>
      </c>
      <c r="E29" s="22" t="str">
        <f t="shared" si="0"/>
        <v> </v>
      </c>
      <c r="F29" s="23">
        <f t="shared" si="1"/>
        <v>0</v>
      </c>
      <c r="G29" s="21" t="e">
        <f>#REF!</f>
        <v>#REF!</v>
      </c>
      <c r="H29" s="21" t="e">
        <f>#REF!</f>
        <v>#REF!</v>
      </c>
      <c r="I29" s="21" t="e">
        <f>#REF!</f>
        <v>#REF!</v>
      </c>
      <c r="J29" s="21" t="e">
        <f>D29-#REF!-#REF!</f>
        <v>#REF!</v>
      </c>
      <c r="K29" s="21" t="e">
        <f t="shared" si="2"/>
        <v>#REF!</v>
      </c>
      <c r="L29" s="22" t="str">
        <f t="shared" si="3"/>
        <v> </v>
      </c>
      <c r="R29" s="13"/>
      <c r="S29" s="13"/>
      <c r="T29" s="13"/>
      <c r="U29" s="13"/>
      <c r="V29" s="13"/>
      <c r="W29" s="13"/>
      <c r="X29" s="24"/>
      <c r="Y29" s="24"/>
      <c r="Z29" s="24"/>
      <c r="AC29" s="19"/>
      <c r="AD29" s="19"/>
      <c r="AG29" s="25"/>
      <c r="AH29" s="25"/>
      <c r="AI29" s="25"/>
      <c r="AK29" s="19"/>
      <c r="AL29" s="19"/>
      <c r="AM29" s="19"/>
    </row>
    <row r="30" spans="1:39" ht="15">
      <c r="A30" s="5" t="s">
        <v>23</v>
      </c>
      <c r="B30" s="20">
        <v>179363.87</v>
      </c>
      <c r="C30" s="21">
        <v>179077.09999999998</v>
      </c>
      <c r="D30" s="20">
        <v>193512.93</v>
      </c>
      <c r="E30" s="22">
        <f t="shared" si="0"/>
        <v>-0.07459878779159623</v>
      </c>
      <c r="F30" s="23">
        <f t="shared" si="1"/>
        <v>-14435.830000000016</v>
      </c>
      <c r="G30" s="21" t="e">
        <f>#REF!</f>
        <v>#REF!</v>
      </c>
      <c r="H30" s="21" t="e">
        <f>#REF!</f>
        <v>#REF!</v>
      </c>
      <c r="I30" s="21" t="e">
        <f>#REF!</f>
        <v>#REF!</v>
      </c>
      <c r="J30" s="21" t="e">
        <f>D30-#REF!-#REF!</f>
        <v>#REF!</v>
      </c>
      <c r="K30" s="21" t="e">
        <f t="shared" si="2"/>
        <v>#REF!</v>
      </c>
      <c r="L30" s="22" t="str">
        <f t="shared" si="3"/>
        <v> </v>
      </c>
      <c r="R30" s="13"/>
      <c r="S30" s="13"/>
      <c r="T30" s="13"/>
      <c r="U30" s="13"/>
      <c r="V30" s="13"/>
      <c r="W30" s="13"/>
      <c r="X30" s="24"/>
      <c r="Y30" s="24"/>
      <c r="Z30" s="24"/>
      <c r="AC30" s="19"/>
      <c r="AD30" s="19"/>
      <c r="AG30" s="25"/>
      <c r="AH30" s="25"/>
      <c r="AI30" s="25"/>
      <c r="AK30" s="19"/>
      <c r="AL30" s="19"/>
      <c r="AM30" s="19"/>
    </row>
    <row r="31" spans="1:39" ht="15">
      <c r="A31" s="5" t="s">
        <v>24</v>
      </c>
      <c r="B31" s="20">
        <v>85814.34</v>
      </c>
      <c r="C31" s="21">
        <v>85723.34999999999</v>
      </c>
      <c r="D31" s="20">
        <v>54921.270000000004</v>
      </c>
      <c r="E31" s="22">
        <f t="shared" si="0"/>
        <v>0.560840636059581</v>
      </c>
      <c r="F31" s="23">
        <f t="shared" si="1"/>
        <v>30802.079999999987</v>
      </c>
      <c r="G31" s="21" t="e">
        <f>#REF!</f>
        <v>#REF!</v>
      </c>
      <c r="H31" s="21" t="e">
        <f>#REF!</f>
        <v>#REF!</v>
      </c>
      <c r="I31" s="21" t="e">
        <f>#REF!</f>
        <v>#REF!</v>
      </c>
      <c r="J31" s="21" t="e">
        <f>D31-#REF!-#REF!</f>
        <v>#REF!</v>
      </c>
      <c r="K31" s="21" t="e">
        <f t="shared" si="2"/>
        <v>#REF!</v>
      </c>
      <c r="L31" s="22" t="str">
        <f t="shared" si="3"/>
        <v> </v>
      </c>
      <c r="R31" s="13"/>
      <c r="S31" s="13"/>
      <c r="T31" s="13"/>
      <c r="U31" s="13"/>
      <c r="V31" s="13"/>
      <c r="W31" s="13"/>
      <c r="X31" s="24"/>
      <c r="Y31" s="24"/>
      <c r="Z31" s="24"/>
      <c r="AC31" s="19"/>
      <c r="AD31" s="19"/>
      <c r="AG31" s="25"/>
      <c r="AH31" s="25"/>
      <c r="AI31" s="25"/>
      <c r="AK31" s="19"/>
      <c r="AL31" s="19"/>
      <c r="AM31" s="19"/>
    </row>
    <row r="32" spans="1:39" ht="15">
      <c r="A32" s="5" t="s">
        <v>25</v>
      </c>
      <c r="B32" s="20">
        <v>0</v>
      </c>
      <c r="C32" s="21">
        <v>0</v>
      </c>
      <c r="D32" s="20">
        <v>0</v>
      </c>
      <c r="E32" s="22" t="str">
        <f t="shared" si="0"/>
        <v> </v>
      </c>
      <c r="F32" s="23">
        <f t="shared" si="1"/>
        <v>0</v>
      </c>
      <c r="G32" s="21" t="e">
        <f>#REF!</f>
        <v>#REF!</v>
      </c>
      <c r="H32" s="21" t="e">
        <f>#REF!</f>
        <v>#REF!</v>
      </c>
      <c r="I32" s="21" t="e">
        <f>#REF!</f>
        <v>#REF!</v>
      </c>
      <c r="J32" s="21" t="e">
        <f>D32-#REF!-#REF!</f>
        <v>#REF!</v>
      </c>
      <c r="K32" s="21" t="e">
        <f t="shared" si="2"/>
        <v>#REF!</v>
      </c>
      <c r="L32" s="22" t="str">
        <f t="shared" si="3"/>
        <v> </v>
      </c>
      <c r="R32" s="13"/>
      <c r="S32" s="13"/>
      <c r="T32" s="13"/>
      <c r="U32" s="13"/>
      <c r="V32" s="13"/>
      <c r="W32" s="13"/>
      <c r="X32" s="24"/>
      <c r="Y32" s="24"/>
      <c r="Z32" s="24"/>
      <c r="AC32" s="19"/>
      <c r="AD32" s="19"/>
      <c r="AG32" s="25"/>
      <c r="AH32" s="25"/>
      <c r="AI32" s="25"/>
      <c r="AK32" s="19"/>
      <c r="AL32" s="19"/>
      <c r="AM32" s="19"/>
    </row>
    <row r="33" spans="1:39" ht="15">
      <c r="A33" s="5" t="s">
        <v>26</v>
      </c>
      <c r="B33" s="20">
        <v>1352264.52</v>
      </c>
      <c r="C33" s="21">
        <v>1351671.7000000002</v>
      </c>
      <c r="D33" s="20">
        <v>1375779.89</v>
      </c>
      <c r="E33" s="22">
        <f t="shared" si="0"/>
        <v>-0.017523290008258308</v>
      </c>
      <c r="F33" s="23">
        <f t="shared" si="1"/>
        <v>-24108.18999999971</v>
      </c>
      <c r="G33" s="21" t="e">
        <f>#REF!</f>
        <v>#REF!</v>
      </c>
      <c r="H33" s="21" t="e">
        <f>#REF!</f>
        <v>#REF!</v>
      </c>
      <c r="I33" s="21" t="e">
        <f>#REF!</f>
        <v>#REF!</v>
      </c>
      <c r="J33" s="21" t="e">
        <f>D33-#REF!-#REF!</f>
        <v>#REF!</v>
      </c>
      <c r="K33" s="21" t="e">
        <f t="shared" si="2"/>
        <v>#REF!</v>
      </c>
      <c r="L33" s="22" t="str">
        <f t="shared" si="3"/>
        <v> </v>
      </c>
      <c r="R33" s="13"/>
      <c r="S33" s="13"/>
      <c r="T33" s="13"/>
      <c r="U33" s="13"/>
      <c r="V33" s="13"/>
      <c r="W33" s="13"/>
      <c r="X33" s="24"/>
      <c r="Y33" s="24"/>
      <c r="Z33" s="24"/>
      <c r="AC33" s="19"/>
      <c r="AD33" s="19"/>
      <c r="AG33" s="25"/>
      <c r="AH33" s="25"/>
      <c r="AI33" s="25"/>
      <c r="AK33" s="19"/>
      <c r="AL33" s="19"/>
      <c r="AM33" s="19"/>
    </row>
    <row r="34" spans="1:39" ht="15">
      <c r="A34" s="5" t="s">
        <v>27</v>
      </c>
      <c r="B34" s="20">
        <v>431410657.52000004</v>
      </c>
      <c r="C34" s="21">
        <v>430918484.89000005</v>
      </c>
      <c r="D34" s="20">
        <v>389085922.19000006</v>
      </c>
      <c r="E34" s="22">
        <f t="shared" si="0"/>
        <v>0.10751497372236495</v>
      </c>
      <c r="F34" s="23">
        <f t="shared" si="1"/>
        <v>41832562.69999999</v>
      </c>
      <c r="G34" s="21" t="e">
        <f>#REF!</f>
        <v>#REF!</v>
      </c>
      <c r="H34" s="21" t="e">
        <f>#REF!</f>
        <v>#REF!</v>
      </c>
      <c r="I34" s="21" t="e">
        <f>#REF!</f>
        <v>#REF!</v>
      </c>
      <c r="J34" s="21" t="e">
        <f>D34-#REF!-#REF!</f>
        <v>#REF!</v>
      </c>
      <c r="K34" s="21" t="e">
        <f t="shared" si="2"/>
        <v>#REF!</v>
      </c>
      <c r="L34" s="22" t="str">
        <f t="shared" si="3"/>
        <v> </v>
      </c>
      <c r="R34" s="13"/>
      <c r="S34" s="13"/>
      <c r="T34" s="13"/>
      <c r="U34" s="13"/>
      <c r="V34" s="13"/>
      <c r="W34" s="13"/>
      <c r="X34" s="24"/>
      <c r="Y34" s="24"/>
      <c r="Z34" s="24"/>
      <c r="AC34" s="19"/>
      <c r="AD34" s="19"/>
      <c r="AG34" s="25"/>
      <c r="AH34" s="25"/>
      <c r="AI34" s="25"/>
      <c r="AK34" s="19"/>
      <c r="AL34" s="19"/>
      <c r="AM34" s="19"/>
    </row>
    <row r="35" spans="1:39" ht="15">
      <c r="A35" s="5" t="s">
        <v>28</v>
      </c>
      <c r="B35" s="20">
        <v>450264.38</v>
      </c>
      <c r="C35" s="21">
        <v>449554.64</v>
      </c>
      <c r="D35" s="20">
        <v>410626.07999999996</v>
      </c>
      <c r="E35" s="22">
        <f t="shared" si="0"/>
        <v>0.09480294091403074</v>
      </c>
      <c r="F35" s="23">
        <f t="shared" si="1"/>
        <v>38928.560000000056</v>
      </c>
      <c r="G35" s="21" t="e">
        <f>#REF!</f>
        <v>#REF!</v>
      </c>
      <c r="H35" s="21" t="e">
        <f>#REF!</f>
        <v>#REF!</v>
      </c>
      <c r="I35" s="21" t="e">
        <f>#REF!</f>
        <v>#REF!</v>
      </c>
      <c r="J35" s="21" t="e">
        <f>D35-#REF!-#REF!</f>
        <v>#REF!</v>
      </c>
      <c r="K35" s="21" t="e">
        <f t="shared" si="2"/>
        <v>#REF!</v>
      </c>
      <c r="L35" s="22" t="str">
        <f t="shared" si="3"/>
        <v> </v>
      </c>
      <c r="R35" s="13"/>
      <c r="S35" s="13"/>
      <c r="T35" s="13"/>
      <c r="U35" s="13"/>
      <c r="V35" s="13"/>
      <c r="W35" s="13"/>
      <c r="X35" s="24"/>
      <c r="Y35" s="24"/>
      <c r="Z35" s="24"/>
      <c r="AC35" s="19"/>
      <c r="AD35" s="19"/>
      <c r="AG35" s="25"/>
      <c r="AH35" s="25"/>
      <c r="AI35" s="25"/>
      <c r="AK35" s="19"/>
      <c r="AL35" s="19"/>
      <c r="AM35" s="19"/>
    </row>
    <row r="36" spans="1:39" ht="15">
      <c r="A36" s="5" t="s">
        <v>29</v>
      </c>
      <c r="B36" s="20">
        <v>57262365.7</v>
      </c>
      <c r="C36" s="21">
        <v>57203141.07000001</v>
      </c>
      <c r="D36" s="20">
        <v>51508786.25</v>
      </c>
      <c r="E36" s="22">
        <f t="shared" si="0"/>
        <v>0.11055113572978062</v>
      </c>
      <c r="F36" s="23">
        <f t="shared" si="1"/>
        <v>5694354.820000008</v>
      </c>
      <c r="G36" s="21" t="e">
        <f>#REF!</f>
        <v>#REF!</v>
      </c>
      <c r="H36" s="21" t="e">
        <f>#REF!</f>
        <v>#REF!</v>
      </c>
      <c r="I36" s="21" t="e">
        <f>#REF!</f>
        <v>#REF!</v>
      </c>
      <c r="J36" s="21" t="e">
        <f>D36-#REF!-#REF!</f>
        <v>#REF!</v>
      </c>
      <c r="K36" s="21" t="e">
        <f t="shared" si="2"/>
        <v>#REF!</v>
      </c>
      <c r="L36" s="22" t="str">
        <f t="shared" si="3"/>
        <v> </v>
      </c>
      <c r="R36" s="13"/>
      <c r="S36" s="13"/>
      <c r="T36" s="13"/>
      <c r="U36" s="13"/>
      <c r="V36" s="13"/>
      <c r="W36" s="13"/>
      <c r="X36" s="24"/>
      <c r="Y36" s="24"/>
      <c r="Z36" s="24"/>
      <c r="AC36" s="19"/>
      <c r="AD36" s="19"/>
      <c r="AG36" s="25"/>
      <c r="AH36" s="25"/>
      <c r="AI36" s="25"/>
      <c r="AK36" s="19"/>
      <c r="AL36" s="19"/>
      <c r="AM36" s="19"/>
    </row>
    <row r="37" spans="1:39" ht="15">
      <c r="A37" s="5" t="s">
        <v>172</v>
      </c>
      <c r="B37" s="20">
        <v>6184.41</v>
      </c>
      <c r="C37" s="21">
        <v>6184.41</v>
      </c>
      <c r="D37" s="20">
        <v>2550.03</v>
      </c>
      <c r="E37" s="22">
        <f t="shared" si="0"/>
        <v>1.4252302914083361</v>
      </c>
      <c r="F37" s="23">
        <f t="shared" si="1"/>
        <v>3634.3799999999997</v>
      </c>
      <c r="G37" s="21" t="e">
        <f>#REF!</f>
        <v>#REF!</v>
      </c>
      <c r="H37" s="21" t="e">
        <f>#REF!</f>
        <v>#REF!</v>
      </c>
      <c r="I37" s="21" t="e">
        <f>#REF!</f>
        <v>#REF!</v>
      </c>
      <c r="J37" s="21" t="e">
        <f>D37-#REF!-#REF!</f>
        <v>#REF!</v>
      </c>
      <c r="K37" s="21" t="e">
        <f t="shared" si="2"/>
        <v>#REF!</v>
      </c>
      <c r="L37" s="22" t="str">
        <f t="shared" si="3"/>
        <v> </v>
      </c>
      <c r="R37" s="13"/>
      <c r="S37" s="13"/>
      <c r="T37" s="13"/>
      <c r="U37" s="13"/>
      <c r="V37" s="13"/>
      <c r="W37" s="13"/>
      <c r="X37" s="24"/>
      <c r="Y37" s="24"/>
      <c r="Z37" s="24"/>
      <c r="AC37" s="19"/>
      <c r="AD37" s="19"/>
      <c r="AG37" s="25"/>
      <c r="AH37" s="25"/>
      <c r="AI37" s="25"/>
      <c r="AK37" s="19"/>
      <c r="AL37" s="19"/>
      <c r="AM37" s="19"/>
    </row>
    <row r="38" spans="1:39" ht="15">
      <c r="A38" s="5" t="s">
        <v>30</v>
      </c>
      <c r="B38" s="20">
        <v>0</v>
      </c>
      <c r="C38" s="21">
        <v>0</v>
      </c>
      <c r="D38" s="20">
        <v>0</v>
      </c>
      <c r="E38" s="22" t="str">
        <f t="shared" si="0"/>
        <v> </v>
      </c>
      <c r="F38" s="23">
        <f t="shared" si="1"/>
        <v>0</v>
      </c>
      <c r="G38" s="21" t="e">
        <f>#REF!</f>
        <v>#REF!</v>
      </c>
      <c r="H38" s="21" t="e">
        <f>#REF!</f>
        <v>#REF!</v>
      </c>
      <c r="I38" s="21" t="e">
        <f>#REF!</f>
        <v>#REF!</v>
      </c>
      <c r="J38" s="21" t="e">
        <f>D38-#REF!-#REF!</f>
        <v>#REF!</v>
      </c>
      <c r="K38" s="21" t="e">
        <f t="shared" si="2"/>
        <v>#REF!</v>
      </c>
      <c r="L38" s="22" t="str">
        <f t="shared" si="3"/>
        <v> </v>
      </c>
      <c r="R38" s="13"/>
      <c r="S38" s="13"/>
      <c r="T38" s="13"/>
      <c r="U38" s="13"/>
      <c r="V38" s="13"/>
      <c r="W38" s="13"/>
      <c r="X38" s="24"/>
      <c r="Y38" s="24"/>
      <c r="Z38" s="24"/>
      <c r="AC38" s="19"/>
      <c r="AD38" s="19"/>
      <c r="AG38" s="25"/>
      <c r="AH38" s="25"/>
      <c r="AI38" s="25"/>
      <c r="AK38" s="19"/>
      <c r="AL38" s="19"/>
      <c r="AM38" s="19"/>
    </row>
    <row r="39" spans="1:39" ht="15">
      <c r="A39" s="5" t="s">
        <v>31</v>
      </c>
      <c r="B39" s="20">
        <v>94368.87000000001</v>
      </c>
      <c r="C39" s="21">
        <v>94215.39000000001</v>
      </c>
      <c r="D39" s="20">
        <v>94334.33</v>
      </c>
      <c r="E39" s="22">
        <f t="shared" si="0"/>
        <v>-0.001260834735350193</v>
      </c>
      <c r="F39" s="23">
        <f t="shared" si="1"/>
        <v>-118.93999999998778</v>
      </c>
      <c r="G39" s="21" t="e">
        <f>#REF!</f>
        <v>#REF!</v>
      </c>
      <c r="H39" s="21" t="e">
        <f>#REF!</f>
        <v>#REF!</v>
      </c>
      <c r="I39" s="21" t="e">
        <f>#REF!</f>
        <v>#REF!</v>
      </c>
      <c r="J39" s="21" t="e">
        <f>D39-#REF!-#REF!</f>
        <v>#REF!</v>
      </c>
      <c r="K39" s="21" t="e">
        <f t="shared" si="2"/>
        <v>#REF!</v>
      </c>
      <c r="L39" s="22" t="str">
        <f t="shared" si="3"/>
        <v> </v>
      </c>
      <c r="R39" s="13"/>
      <c r="S39" s="13"/>
      <c r="T39" s="13"/>
      <c r="U39" s="13"/>
      <c r="V39" s="13"/>
      <c r="W39" s="13"/>
      <c r="X39" s="24"/>
      <c r="Y39" s="24"/>
      <c r="Z39" s="24"/>
      <c r="AC39" s="19"/>
      <c r="AD39" s="19"/>
      <c r="AG39" s="25"/>
      <c r="AH39" s="25"/>
      <c r="AI39" s="25"/>
      <c r="AK39" s="19"/>
      <c r="AL39" s="19"/>
      <c r="AM39" s="19"/>
    </row>
    <row r="40" spans="1:39" ht="15">
      <c r="A40" s="5" t="s">
        <v>32</v>
      </c>
      <c r="B40" s="20">
        <v>1862180.51</v>
      </c>
      <c r="C40" s="21">
        <v>1860761.81</v>
      </c>
      <c r="D40" s="20">
        <v>1810879.8399999999</v>
      </c>
      <c r="E40" s="22">
        <f t="shared" si="0"/>
        <v>0.027545709493347836</v>
      </c>
      <c r="F40" s="23">
        <f t="shared" si="1"/>
        <v>49881.970000000205</v>
      </c>
      <c r="G40" s="21" t="e">
        <f>#REF!</f>
        <v>#REF!</v>
      </c>
      <c r="H40" s="21" t="e">
        <f>#REF!</f>
        <v>#REF!</v>
      </c>
      <c r="I40" s="21" t="e">
        <f>#REF!</f>
        <v>#REF!</v>
      </c>
      <c r="J40" s="21" t="e">
        <f>D40-#REF!-#REF!</f>
        <v>#REF!</v>
      </c>
      <c r="K40" s="21" t="e">
        <f t="shared" si="2"/>
        <v>#REF!</v>
      </c>
      <c r="L40" s="22" t="str">
        <f t="shared" si="3"/>
        <v> </v>
      </c>
      <c r="R40" s="13"/>
      <c r="S40" s="13"/>
      <c r="T40" s="13"/>
      <c r="U40" s="13"/>
      <c r="V40" s="13"/>
      <c r="W40" s="13"/>
      <c r="X40" s="24"/>
      <c r="Y40" s="24"/>
      <c r="Z40" s="24"/>
      <c r="AC40" s="19"/>
      <c r="AD40" s="19"/>
      <c r="AG40" s="25"/>
      <c r="AH40" s="25"/>
      <c r="AI40" s="25"/>
      <c r="AK40" s="19"/>
      <c r="AL40" s="19"/>
      <c r="AM40" s="19"/>
    </row>
    <row r="41" spans="1:39" ht="15">
      <c r="A41" s="5" t="s">
        <v>33</v>
      </c>
      <c r="B41" s="20">
        <v>0</v>
      </c>
      <c r="C41" s="21">
        <v>0</v>
      </c>
      <c r="D41" s="20">
        <v>0</v>
      </c>
      <c r="E41" s="22" t="str">
        <f t="shared" si="0"/>
        <v> </v>
      </c>
      <c r="F41" s="23">
        <f t="shared" si="1"/>
        <v>0</v>
      </c>
      <c r="G41" s="21" t="e">
        <f>#REF!</f>
        <v>#REF!</v>
      </c>
      <c r="H41" s="21" t="e">
        <f>#REF!</f>
        <v>#REF!</v>
      </c>
      <c r="I41" s="21" t="e">
        <f>#REF!</f>
        <v>#REF!</v>
      </c>
      <c r="J41" s="21" t="e">
        <f>D41-#REF!-#REF!</f>
        <v>#REF!</v>
      </c>
      <c r="K41" s="21" t="e">
        <f t="shared" si="2"/>
        <v>#REF!</v>
      </c>
      <c r="L41" s="22" t="str">
        <f t="shared" si="3"/>
        <v> </v>
      </c>
      <c r="R41" s="13"/>
      <c r="S41" s="13"/>
      <c r="T41" s="13"/>
      <c r="U41" s="13"/>
      <c r="V41" s="13"/>
      <c r="W41" s="13"/>
      <c r="X41" s="24"/>
      <c r="Y41" s="24"/>
      <c r="Z41" s="24"/>
      <c r="AC41" s="19"/>
      <c r="AD41" s="19"/>
      <c r="AG41" s="25"/>
      <c r="AH41" s="25"/>
      <c r="AI41" s="25"/>
      <c r="AK41" s="19"/>
      <c r="AL41" s="19"/>
      <c r="AM41" s="19"/>
    </row>
    <row r="42" spans="1:39" ht="15">
      <c r="A42" s="5" t="s">
        <v>34</v>
      </c>
      <c r="B42" s="20">
        <v>99646.11</v>
      </c>
      <c r="C42" s="21">
        <v>99529.31</v>
      </c>
      <c r="D42" s="20">
        <v>95276.51</v>
      </c>
      <c r="E42" s="22">
        <f t="shared" si="0"/>
        <v>0.044636395686617855</v>
      </c>
      <c r="F42" s="23">
        <f t="shared" si="1"/>
        <v>4252.800000000003</v>
      </c>
      <c r="G42" s="21" t="e">
        <f>#REF!</f>
        <v>#REF!</v>
      </c>
      <c r="H42" s="21" t="e">
        <f>#REF!</f>
        <v>#REF!</v>
      </c>
      <c r="I42" s="21" t="e">
        <f>#REF!</f>
        <v>#REF!</v>
      </c>
      <c r="J42" s="21" t="e">
        <f>D42-#REF!-#REF!</f>
        <v>#REF!</v>
      </c>
      <c r="K42" s="21" t="e">
        <f t="shared" si="2"/>
        <v>#REF!</v>
      </c>
      <c r="L42" s="22" t="str">
        <f t="shared" si="3"/>
        <v> </v>
      </c>
      <c r="R42" s="13"/>
      <c r="S42" s="13"/>
      <c r="T42" s="13"/>
      <c r="U42" s="13"/>
      <c r="V42" s="13"/>
      <c r="W42" s="13"/>
      <c r="X42" s="24"/>
      <c r="Y42" s="24"/>
      <c r="Z42" s="24"/>
      <c r="AC42" s="19"/>
      <c r="AD42" s="19"/>
      <c r="AG42" s="25"/>
      <c r="AH42" s="25"/>
      <c r="AI42" s="25"/>
      <c r="AK42" s="19"/>
      <c r="AL42" s="19"/>
      <c r="AM42" s="19"/>
    </row>
    <row r="43" spans="1:39" ht="15">
      <c r="A43" s="5" t="s">
        <v>35</v>
      </c>
      <c r="B43" s="20">
        <v>0</v>
      </c>
      <c r="C43" s="21">
        <v>0</v>
      </c>
      <c r="D43" s="20">
        <v>0</v>
      </c>
      <c r="E43" s="22" t="str">
        <f t="shared" si="0"/>
        <v> </v>
      </c>
      <c r="F43" s="23">
        <f t="shared" si="1"/>
        <v>0</v>
      </c>
      <c r="G43" s="21" t="e">
        <f>#REF!</f>
        <v>#REF!</v>
      </c>
      <c r="H43" s="21" t="e">
        <f>#REF!</f>
        <v>#REF!</v>
      </c>
      <c r="I43" s="21" t="e">
        <f>#REF!</f>
        <v>#REF!</v>
      </c>
      <c r="J43" s="21" t="e">
        <f>D43-#REF!-#REF!</f>
        <v>#REF!</v>
      </c>
      <c r="K43" s="21" t="e">
        <f t="shared" si="2"/>
        <v>#REF!</v>
      </c>
      <c r="L43" s="22" t="str">
        <f t="shared" si="3"/>
        <v> </v>
      </c>
      <c r="R43" s="13"/>
      <c r="S43" s="13"/>
      <c r="T43" s="13"/>
      <c r="U43" s="13"/>
      <c r="V43" s="13"/>
      <c r="W43" s="13"/>
      <c r="X43" s="24"/>
      <c r="Y43" s="24"/>
      <c r="Z43" s="24"/>
      <c r="AC43" s="19"/>
      <c r="AD43" s="19"/>
      <c r="AG43" s="25"/>
      <c r="AH43" s="25"/>
      <c r="AI43" s="25"/>
      <c r="AK43" s="19"/>
      <c r="AL43" s="19"/>
      <c r="AM43" s="19"/>
    </row>
    <row r="44" spans="1:39" ht="15">
      <c r="A44" s="5" t="s">
        <v>36</v>
      </c>
      <c r="B44" s="20">
        <v>309288.15</v>
      </c>
      <c r="C44" s="21">
        <v>309148.63</v>
      </c>
      <c r="D44" s="20">
        <v>292189.3300000001</v>
      </c>
      <c r="E44" s="22">
        <f t="shared" si="0"/>
        <v>0.05804216054022207</v>
      </c>
      <c r="F44" s="23">
        <f t="shared" si="1"/>
        <v>16959.29999999993</v>
      </c>
      <c r="G44" s="21" t="e">
        <f>#REF!</f>
        <v>#REF!</v>
      </c>
      <c r="H44" s="21" t="e">
        <f>#REF!</f>
        <v>#REF!</v>
      </c>
      <c r="I44" s="21" t="e">
        <f>#REF!</f>
        <v>#REF!</v>
      </c>
      <c r="J44" s="21" t="e">
        <f>D44-#REF!-#REF!</f>
        <v>#REF!</v>
      </c>
      <c r="K44" s="21" t="e">
        <f t="shared" si="2"/>
        <v>#REF!</v>
      </c>
      <c r="L44" s="22" t="str">
        <f t="shared" si="3"/>
        <v> </v>
      </c>
      <c r="R44" s="13"/>
      <c r="S44" s="13"/>
      <c r="T44" s="13"/>
      <c r="U44" s="13"/>
      <c r="V44" s="13"/>
      <c r="W44" s="13"/>
      <c r="X44" s="24"/>
      <c r="Y44" s="24"/>
      <c r="Z44" s="24"/>
      <c r="AC44" s="19"/>
      <c r="AD44" s="19"/>
      <c r="AG44" s="25"/>
      <c r="AH44" s="25"/>
      <c r="AI44" s="25"/>
      <c r="AK44" s="19"/>
      <c r="AL44" s="19"/>
      <c r="AM44" s="19"/>
    </row>
    <row r="45" spans="1:39" ht="15">
      <c r="A45" s="5" t="s">
        <v>37</v>
      </c>
      <c r="B45" s="20">
        <v>342016.97</v>
      </c>
      <c r="C45" s="21">
        <v>341540.95999999996</v>
      </c>
      <c r="D45" s="20">
        <v>327327.20999999996</v>
      </c>
      <c r="E45" s="22">
        <f t="shared" si="0"/>
        <v>0.04342367382167832</v>
      </c>
      <c r="F45" s="23">
        <f t="shared" si="1"/>
        <v>14213.75</v>
      </c>
      <c r="G45" s="21" t="e">
        <f>#REF!</f>
        <v>#REF!</v>
      </c>
      <c r="H45" s="21" t="e">
        <f>#REF!</f>
        <v>#REF!</v>
      </c>
      <c r="I45" s="21" t="e">
        <f>#REF!</f>
        <v>#REF!</v>
      </c>
      <c r="J45" s="21" t="e">
        <f>D45-#REF!-#REF!</f>
        <v>#REF!</v>
      </c>
      <c r="K45" s="21" t="e">
        <f t="shared" si="2"/>
        <v>#REF!</v>
      </c>
      <c r="L45" s="22" t="str">
        <f t="shared" si="3"/>
        <v> </v>
      </c>
      <c r="R45" s="13"/>
      <c r="S45" s="13"/>
      <c r="T45" s="13"/>
      <c r="U45" s="13"/>
      <c r="V45" s="13"/>
      <c r="W45" s="13"/>
      <c r="X45" s="24"/>
      <c r="Y45" s="24"/>
      <c r="Z45" s="24"/>
      <c r="AC45" s="19"/>
      <c r="AD45" s="19"/>
      <c r="AG45" s="25"/>
      <c r="AH45" s="25"/>
      <c r="AI45" s="25"/>
      <c r="AK45" s="19"/>
      <c r="AL45" s="19"/>
      <c r="AM45" s="19"/>
    </row>
    <row r="46" spans="1:39" ht="15">
      <c r="A46" s="5" t="s">
        <v>38</v>
      </c>
      <c r="B46" s="20">
        <v>0</v>
      </c>
      <c r="C46" s="21">
        <v>0</v>
      </c>
      <c r="D46" s="20">
        <v>0</v>
      </c>
      <c r="E46" s="22" t="str">
        <f t="shared" si="0"/>
        <v> </v>
      </c>
      <c r="F46" s="23">
        <f t="shared" si="1"/>
        <v>0</v>
      </c>
      <c r="G46" s="21" t="e">
        <f>#REF!</f>
        <v>#REF!</v>
      </c>
      <c r="H46" s="21" t="e">
        <f>#REF!</f>
        <v>#REF!</v>
      </c>
      <c r="I46" s="21" t="e">
        <f>#REF!</f>
        <v>#REF!</v>
      </c>
      <c r="J46" s="21" t="e">
        <f>D46-#REF!-#REF!</f>
        <v>#REF!</v>
      </c>
      <c r="K46" s="21" t="e">
        <f t="shared" si="2"/>
        <v>#REF!</v>
      </c>
      <c r="L46" s="22" t="str">
        <f t="shared" si="3"/>
        <v> </v>
      </c>
      <c r="R46" s="13"/>
      <c r="S46" s="13"/>
      <c r="T46" s="13"/>
      <c r="U46" s="13"/>
      <c r="V46" s="13"/>
      <c r="W46" s="13"/>
      <c r="X46" s="24"/>
      <c r="Y46" s="24"/>
      <c r="Z46" s="24"/>
      <c r="AC46" s="19"/>
      <c r="AD46" s="19"/>
      <c r="AG46" s="25"/>
      <c r="AH46" s="25"/>
      <c r="AI46" s="25"/>
      <c r="AK46" s="19"/>
      <c r="AL46" s="19"/>
      <c r="AM46" s="19"/>
    </row>
    <row r="47" spans="1:39" ht="15">
      <c r="A47" s="5" t="s">
        <v>39</v>
      </c>
      <c r="B47" s="20">
        <v>902096.13</v>
      </c>
      <c r="C47" s="21">
        <v>901352.72</v>
      </c>
      <c r="D47" s="20">
        <v>877127.1600000001</v>
      </c>
      <c r="E47" s="22">
        <f t="shared" si="0"/>
        <v>0.02761921087929807</v>
      </c>
      <c r="F47" s="23">
        <f t="shared" si="1"/>
        <v>24225.559999999823</v>
      </c>
      <c r="G47" s="21" t="e">
        <f>#REF!</f>
        <v>#REF!</v>
      </c>
      <c r="H47" s="21" t="e">
        <f>#REF!</f>
        <v>#REF!</v>
      </c>
      <c r="I47" s="21" t="e">
        <f>#REF!</f>
        <v>#REF!</v>
      </c>
      <c r="J47" s="21" t="e">
        <f>D47-#REF!-#REF!</f>
        <v>#REF!</v>
      </c>
      <c r="K47" s="21" t="e">
        <f t="shared" si="2"/>
        <v>#REF!</v>
      </c>
      <c r="L47" s="22" t="str">
        <f t="shared" si="3"/>
        <v> </v>
      </c>
      <c r="R47" s="13"/>
      <c r="S47" s="13"/>
      <c r="T47" s="13"/>
      <c r="U47" s="13"/>
      <c r="V47" s="13"/>
      <c r="W47" s="13"/>
      <c r="X47" s="24"/>
      <c r="Y47" s="24"/>
      <c r="Z47" s="24"/>
      <c r="AC47" s="19"/>
      <c r="AD47" s="19"/>
      <c r="AG47" s="25"/>
      <c r="AH47" s="25"/>
      <c r="AI47" s="25"/>
      <c r="AK47" s="19"/>
      <c r="AL47" s="19"/>
      <c r="AM47" s="19"/>
    </row>
    <row r="48" spans="1:39" ht="15">
      <c r="A48" s="5" t="s">
        <v>40</v>
      </c>
      <c r="B48" s="20">
        <v>0</v>
      </c>
      <c r="C48" s="21">
        <v>0</v>
      </c>
      <c r="D48" s="20">
        <v>0</v>
      </c>
      <c r="E48" s="22" t="str">
        <f t="shared" si="0"/>
        <v> </v>
      </c>
      <c r="F48" s="23">
        <f t="shared" si="1"/>
        <v>0</v>
      </c>
      <c r="G48" s="21" t="e">
        <f>#REF!</f>
        <v>#REF!</v>
      </c>
      <c r="H48" s="21" t="e">
        <f>#REF!</f>
        <v>#REF!</v>
      </c>
      <c r="I48" s="21" t="e">
        <f>#REF!</f>
        <v>#REF!</v>
      </c>
      <c r="J48" s="21" t="e">
        <f>D48-#REF!-#REF!</f>
        <v>#REF!</v>
      </c>
      <c r="K48" s="21" t="e">
        <f t="shared" si="2"/>
        <v>#REF!</v>
      </c>
      <c r="L48" s="22" t="str">
        <f t="shared" si="3"/>
        <v> </v>
      </c>
      <c r="R48" s="13"/>
      <c r="S48" s="13"/>
      <c r="T48" s="13"/>
      <c r="U48" s="13"/>
      <c r="V48" s="13"/>
      <c r="W48" s="13"/>
      <c r="X48" s="24"/>
      <c r="Y48" s="24"/>
      <c r="Z48" s="24"/>
      <c r="AC48" s="19"/>
      <c r="AD48" s="19"/>
      <c r="AG48" s="25"/>
      <c r="AH48" s="25"/>
      <c r="AI48" s="25"/>
      <c r="AK48" s="19"/>
      <c r="AL48" s="19"/>
      <c r="AM48" s="19"/>
    </row>
    <row r="49" spans="1:39" ht="15">
      <c r="A49" s="5" t="s">
        <v>41</v>
      </c>
      <c r="B49" s="20">
        <v>42508.869999999995</v>
      </c>
      <c r="C49" s="21">
        <v>42438.78999999999</v>
      </c>
      <c r="D49" s="20">
        <v>37437.22</v>
      </c>
      <c r="E49" s="22">
        <f t="shared" si="0"/>
        <v>0.13359886230868617</v>
      </c>
      <c r="F49" s="23">
        <f t="shared" si="1"/>
        <v>5001.569999999992</v>
      </c>
      <c r="G49" s="21" t="e">
        <f>#REF!</f>
        <v>#REF!</v>
      </c>
      <c r="H49" s="21" t="e">
        <f>#REF!</f>
        <v>#REF!</v>
      </c>
      <c r="I49" s="21" t="e">
        <f>#REF!</f>
        <v>#REF!</v>
      </c>
      <c r="J49" s="21" t="e">
        <f>D49-#REF!-#REF!</f>
        <v>#REF!</v>
      </c>
      <c r="K49" s="21" t="e">
        <f t="shared" si="2"/>
        <v>#REF!</v>
      </c>
      <c r="L49" s="22" t="str">
        <f t="shared" si="3"/>
        <v> </v>
      </c>
      <c r="R49" s="13"/>
      <c r="S49" s="13"/>
      <c r="T49" s="13"/>
      <c r="U49" s="13"/>
      <c r="V49" s="13"/>
      <c r="W49" s="13"/>
      <c r="X49" s="24"/>
      <c r="Y49" s="24"/>
      <c r="Z49" s="24"/>
      <c r="AC49" s="19"/>
      <c r="AD49" s="19"/>
      <c r="AG49" s="25"/>
      <c r="AH49" s="25"/>
      <c r="AI49" s="25"/>
      <c r="AK49" s="19"/>
      <c r="AL49" s="19"/>
      <c r="AM49" s="19"/>
    </row>
    <row r="50" spans="1:39" ht="15">
      <c r="A50" s="5" t="s">
        <v>42</v>
      </c>
      <c r="B50" s="20">
        <v>0</v>
      </c>
      <c r="C50" s="21">
        <v>0</v>
      </c>
      <c r="D50" s="20">
        <v>0</v>
      </c>
      <c r="E50" s="22" t="str">
        <f t="shared" si="0"/>
        <v> </v>
      </c>
      <c r="F50" s="23">
        <f t="shared" si="1"/>
        <v>0</v>
      </c>
      <c r="G50" s="21" t="e">
        <f>#REF!</f>
        <v>#REF!</v>
      </c>
      <c r="H50" s="21" t="e">
        <f>#REF!</f>
        <v>#REF!</v>
      </c>
      <c r="I50" s="21" t="e">
        <f>#REF!</f>
        <v>#REF!</v>
      </c>
      <c r="J50" s="21" t="e">
        <f>D50-#REF!-#REF!</f>
        <v>#REF!</v>
      </c>
      <c r="K50" s="21" t="e">
        <f t="shared" si="2"/>
        <v>#REF!</v>
      </c>
      <c r="L50" s="22" t="str">
        <f t="shared" si="3"/>
        <v> </v>
      </c>
      <c r="R50" s="13"/>
      <c r="S50" s="13"/>
      <c r="T50" s="13"/>
      <c r="U50" s="13"/>
      <c r="V50" s="13"/>
      <c r="W50" s="13"/>
      <c r="X50" s="24"/>
      <c r="Y50" s="24"/>
      <c r="Z50" s="24"/>
      <c r="AC50" s="19"/>
      <c r="AD50" s="19"/>
      <c r="AG50" s="25"/>
      <c r="AH50" s="25"/>
      <c r="AI50" s="25"/>
      <c r="AK50" s="19"/>
      <c r="AL50" s="19"/>
      <c r="AM50" s="19"/>
    </row>
    <row r="51" spans="1:39" ht="15">
      <c r="A51" s="5" t="s">
        <v>43</v>
      </c>
      <c r="B51" s="20">
        <v>496650.20000000007</v>
      </c>
      <c r="C51" s="21">
        <v>496353.8400000001</v>
      </c>
      <c r="D51" s="20">
        <v>474600.80999999994</v>
      </c>
      <c r="E51" s="22">
        <f t="shared" si="0"/>
        <v>0.04583437183767164</v>
      </c>
      <c r="F51" s="23">
        <f t="shared" si="1"/>
        <v>21753.030000000144</v>
      </c>
      <c r="G51" s="21" t="e">
        <f>#REF!</f>
        <v>#REF!</v>
      </c>
      <c r="H51" s="21" t="e">
        <f>#REF!</f>
        <v>#REF!</v>
      </c>
      <c r="I51" s="21" t="e">
        <f>#REF!</f>
        <v>#REF!</v>
      </c>
      <c r="J51" s="21" t="e">
        <f>D51-#REF!-#REF!</f>
        <v>#REF!</v>
      </c>
      <c r="K51" s="21" t="e">
        <f t="shared" si="2"/>
        <v>#REF!</v>
      </c>
      <c r="L51" s="22" t="str">
        <f t="shared" si="3"/>
        <v> </v>
      </c>
      <c r="R51" s="13"/>
      <c r="S51" s="13"/>
      <c r="T51" s="13"/>
      <c r="U51" s="13"/>
      <c r="V51" s="13"/>
      <c r="W51" s="13"/>
      <c r="X51" s="24"/>
      <c r="Y51" s="24"/>
      <c r="Z51" s="24"/>
      <c r="AC51" s="19"/>
      <c r="AD51" s="19"/>
      <c r="AG51" s="25"/>
      <c r="AH51" s="25"/>
      <c r="AI51" s="25"/>
      <c r="AK51" s="19"/>
      <c r="AL51" s="19"/>
      <c r="AM51" s="19"/>
    </row>
    <row r="52" spans="1:39" ht="15">
      <c r="A52" s="5" t="s">
        <v>44</v>
      </c>
      <c r="B52" s="20">
        <v>0</v>
      </c>
      <c r="C52" s="21">
        <v>0</v>
      </c>
      <c r="D52" s="20">
        <v>0</v>
      </c>
      <c r="E52" s="22" t="str">
        <f t="shared" si="0"/>
        <v> </v>
      </c>
      <c r="F52" s="23">
        <f t="shared" si="1"/>
        <v>0</v>
      </c>
      <c r="G52" s="21" t="e">
        <f>#REF!</f>
        <v>#REF!</v>
      </c>
      <c r="H52" s="21" t="e">
        <f>#REF!</f>
        <v>#REF!</v>
      </c>
      <c r="I52" s="21" t="e">
        <f>#REF!</f>
        <v>#REF!</v>
      </c>
      <c r="J52" s="21" t="e">
        <f>D52-#REF!-#REF!</f>
        <v>#REF!</v>
      </c>
      <c r="K52" s="21" t="e">
        <f t="shared" si="2"/>
        <v>#REF!</v>
      </c>
      <c r="L52" s="22" t="str">
        <f t="shared" si="3"/>
        <v> </v>
      </c>
      <c r="R52" s="13"/>
      <c r="S52" s="13"/>
      <c r="T52" s="13"/>
      <c r="U52" s="13"/>
      <c r="V52" s="13"/>
      <c r="W52" s="13"/>
      <c r="X52" s="24"/>
      <c r="Y52" s="24"/>
      <c r="Z52" s="24"/>
      <c r="AC52" s="19"/>
      <c r="AD52" s="19"/>
      <c r="AG52" s="25"/>
      <c r="AH52" s="25"/>
      <c r="AI52" s="25"/>
      <c r="AK52" s="19"/>
      <c r="AL52" s="19"/>
      <c r="AM52" s="19"/>
    </row>
    <row r="53" spans="1:39" ht="15">
      <c r="A53" s="5" t="s">
        <v>45</v>
      </c>
      <c r="B53" s="20">
        <v>39037.03</v>
      </c>
      <c r="C53" s="21">
        <v>38975.68</v>
      </c>
      <c r="D53" s="20">
        <v>36928.649999999994</v>
      </c>
      <c r="E53" s="22">
        <f t="shared" si="0"/>
        <v>0.05543202906144704</v>
      </c>
      <c r="F53" s="23">
        <f t="shared" si="1"/>
        <v>2047.030000000006</v>
      </c>
      <c r="G53" s="21" t="e">
        <f>#REF!</f>
        <v>#REF!</v>
      </c>
      <c r="H53" s="21" t="e">
        <f>#REF!</f>
        <v>#REF!</v>
      </c>
      <c r="I53" s="21" t="e">
        <f>#REF!</f>
        <v>#REF!</v>
      </c>
      <c r="J53" s="21" t="e">
        <f>D53-#REF!-#REF!</f>
        <v>#REF!</v>
      </c>
      <c r="K53" s="21" t="e">
        <f t="shared" si="2"/>
        <v>#REF!</v>
      </c>
      <c r="L53" s="22" t="str">
        <f t="shared" si="3"/>
        <v> </v>
      </c>
      <c r="R53" s="13"/>
      <c r="S53" s="13"/>
      <c r="T53" s="13"/>
      <c r="U53" s="13"/>
      <c r="V53" s="13"/>
      <c r="W53" s="13"/>
      <c r="X53" s="24"/>
      <c r="Y53" s="24"/>
      <c r="Z53" s="24"/>
      <c r="AC53" s="19"/>
      <c r="AD53" s="19"/>
      <c r="AG53" s="25"/>
      <c r="AH53" s="25"/>
      <c r="AI53" s="25"/>
      <c r="AK53" s="19"/>
      <c r="AL53" s="19"/>
      <c r="AM53" s="19"/>
    </row>
    <row r="54" spans="1:39" ht="15">
      <c r="A54" s="5" t="s">
        <v>46</v>
      </c>
      <c r="B54" s="20">
        <v>639788.5599999999</v>
      </c>
      <c r="C54" s="21">
        <v>639591.94</v>
      </c>
      <c r="D54" s="20">
        <v>598580.93</v>
      </c>
      <c r="E54" s="22">
        <f t="shared" si="0"/>
        <v>0.06851372628927535</v>
      </c>
      <c r="F54" s="23">
        <f t="shared" si="1"/>
        <v>41011.00999999989</v>
      </c>
      <c r="G54" s="21" t="e">
        <f>#REF!</f>
        <v>#REF!</v>
      </c>
      <c r="H54" s="21" t="e">
        <f>#REF!</f>
        <v>#REF!</v>
      </c>
      <c r="I54" s="21" t="e">
        <f>#REF!</f>
        <v>#REF!</v>
      </c>
      <c r="J54" s="21" t="e">
        <f>D54-#REF!-#REF!</f>
        <v>#REF!</v>
      </c>
      <c r="K54" s="21" t="e">
        <f t="shared" si="2"/>
        <v>#REF!</v>
      </c>
      <c r="L54" s="22" t="str">
        <f t="shared" si="3"/>
        <v> </v>
      </c>
      <c r="R54" s="13"/>
      <c r="S54" s="13"/>
      <c r="T54" s="13"/>
      <c r="U54" s="13"/>
      <c r="V54" s="13"/>
      <c r="W54" s="13"/>
      <c r="X54" s="24"/>
      <c r="Y54" s="24"/>
      <c r="Z54" s="24"/>
      <c r="AC54" s="19"/>
      <c r="AD54" s="19"/>
      <c r="AG54" s="25"/>
      <c r="AH54" s="25"/>
      <c r="AI54" s="25"/>
      <c r="AK54" s="19"/>
      <c r="AL54" s="19"/>
      <c r="AM54" s="19"/>
    </row>
    <row r="55" spans="1:39" ht="15">
      <c r="A55" s="5" t="s">
        <v>47</v>
      </c>
      <c r="B55" s="20">
        <v>0</v>
      </c>
      <c r="C55" s="21">
        <v>0</v>
      </c>
      <c r="D55" s="20">
        <v>0</v>
      </c>
      <c r="E55" s="22" t="str">
        <f t="shared" si="0"/>
        <v> </v>
      </c>
      <c r="F55" s="23">
        <f t="shared" si="1"/>
        <v>0</v>
      </c>
      <c r="G55" s="21" t="e">
        <f>#REF!</f>
        <v>#REF!</v>
      </c>
      <c r="H55" s="21" t="e">
        <f>#REF!</f>
        <v>#REF!</v>
      </c>
      <c r="I55" s="21" t="e">
        <f>#REF!</f>
        <v>#REF!</v>
      </c>
      <c r="J55" s="21" t="e">
        <f>D55-#REF!-#REF!</f>
        <v>#REF!</v>
      </c>
      <c r="K55" s="21" t="e">
        <f t="shared" si="2"/>
        <v>#REF!</v>
      </c>
      <c r="L55" s="22" t="str">
        <f t="shared" si="3"/>
        <v> </v>
      </c>
      <c r="R55" s="13"/>
      <c r="S55" s="13"/>
      <c r="T55" s="13"/>
      <c r="U55" s="13"/>
      <c r="V55" s="13"/>
      <c r="W55" s="13"/>
      <c r="X55" s="24"/>
      <c r="Y55" s="24"/>
      <c r="Z55" s="24"/>
      <c r="AC55" s="19"/>
      <c r="AD55" s="19"/>
      <c r="AG55" s="25"/>
      <c r="AH55" s="25"/>
      <c r="AI55" s="25"/>
      <c r="AK55" s="19"/>
      <c r="AL55" s="19"/>
      <c r="AM55" s="19"/>
    </row>
    <row r="56" spans="1:39" ht="15">
      <c r="A56" s="5" t="s">
        <v>48</v>
      </c>
      <c r="B56" s="20">
        <v>0</v>
      </c>
      <c r="C56" s="21">
        <v>0</v>
      </c>
      <c r="D56" s="20">
        <v>0</v>
      </c>
      <c r="E56" s="22" t="str">
        <f t="shared" si="0"/>
        <v> </v>
      </c>
      <c r="F56" s="23">
        <f t="shared" si="1"/>
        <v>0</v>
      </c>
      <c r="G56" s="21" t="e">
        <f>#REF!</f>
        <v>#REF!</v>
      </c>
      <c r="H56" s="21" t="e">
        <f>#REF!</f>
        <v>#REF!</v>
      </c>
      <c r="I56" s="21" t="e">
        <f>#REF!</f>
        <v>#REF!</v>
      </c>
      <c r="J56" s="21" t="e">
        <f>D56-#REF!-#REF!</f>
        <v>#REF!</v>
      </c>
      <c r="K56" s="21" t="e">
        <f t="shared" si="2"/>
        <v>#REF!</v>
      </c>
      <c r="L56" s="22" t="str">
        <f t="shared" si="3"/>
        <v> </v>
      </c>
      <c r="R56" s="13"/>
      <c r="S56" s="13"/>
      <c r="T56" s="13"/>
      <c r="U56" s="13"/>
      <c r="V56" s="13"/>
      <c r="W56" s="13"/>
      <c r="X56" s="24"/>
      <c r="Y56" s="24"/>
      <c r="Z56" s="24"/>
      <c r="AC56" s="19"/>
      <c r="AD56" s="19"/>
      <c r="AG56" s="25"/>
      <c r="AH56" s="25"/>
      <c r="AI56" s="25"/>
      <c r="AK56" s="19"/>
      <c r="AL56" s="19"/>
      <c r="AM56" s="19"/>
    </row>
    <row r="57" spans="1:39" ht="15">
      <c r="A57" s="5" t="s">
        <v>49</v>
      </c>
      <c r="B57" s="20">
        <v>0</v>
      </c>
      <c r="C57" s="21">
        <v>0</v>
      </c>
      <c r="D57" s="20">
        <v>7945.27</v>
      </c>
      <c r="E57" s="22">
        <f t="shared" si="0"/>
        <v>-1</v>
      </c>
      <c r="F57" s="23">
        <f t="shared" si="1"/>
        <v>-7945.27</v>
      </c>
      <c r="G57" s="21" t="e">
        <f>#REF!</f>
        <v>#REF!</v>
      </c>
      <c r="H57" s="21" t="e">
        <f>#REF!</f>
        <v>#REF!</v>
      </c>
      <c r="I57" s="21" t="e">
        <f>#REF!</f>
        <v>#REF!</v>
      </c>
      <c r="J57" s="21" t="e">
        <f>D57-#REF!-#REF!</f>
        <v>#REF!</v>
      </c>
      <c r="K57" s="21" t="e">
        <f t="shared" si="2"/>
        <v>#REF!</v>
      </c>
      <c r="L57" s="22" t="str">
        <f t="shared" si="3"/>
        <v> </v>
      </c>
      <c r="R57" s="13"/>
      <c r="S57" s="13"/>
      <c r="T57" s="13"/>
      <c r="U57" s="13"/>
      <c r="V57" s="13"/>
      <c r="W57" s="13"/>
      <c r="X57" s="24"/>
      <c r="Y57" s="24"/>
      <c r="Z57" s="24"/>
      <c r="AC57" s="19"/>
      <c r="AD57" s="19"/>
      <c r="AG57" s="25"/>
      <c r="AH57" s="25"/>
      <c r="AI57" s="25"/>
      <c r="AK57" s="19"/>
      <c r="AL57" s="19"/>
      <c r="AM57" s="19"/>
    </row>
    <row r="58" spans="1:39" ht="15">
      <c r="A58" s="5" t="s">
        <v>50</v>
      </c>
      <c r="B58" s="20">
        <v>677168.86</v>
      </c>
      <c r="C58" s="21">
        <v>677205.75</v>
      </c>
      <c r="D58" s="20">
        <v>667729.4299999999</v>
      </c>
      <c r="E58" s="22">
        <f t="shared" si="0"/>
        <v>0.01419185612352007</v>
      </c>
      <c r="F58" s="23">
        <f t="shared" si="1"/>
        <v>9476.320000000065</v>
      </c>
      <c r="G58" s="21" t="e">
        <f>#REF!</f>
        <v>#REF!</v>
      </c>
      <c r="H58" s="21" t="e">
        <f>#REF!</f>
        <v>#REF!</v>
      </c>
      <c r="I58" s="21" t="e">
        <f>#REF!</f>
        <v>#REF!</v>
      </c>
      <c r="J58" s="21" t="e">
        <f>D58-#REF!-#REF!</f>
        <v>#REF!</v>
      </c>
      <c r="K58" s="21" t="e">
        <f t="shared" si="2"/>
        <v>#REF!</v>
      </c>
      <c r="L58" s="22" t="str">
        <f t="shared" si="3"/>
        <v> </v>
      </c>
      <c r="R58" s="13"/>
      <c r="S58" s="13"/>
      <c r="T58" s="13"/>
      <c r="U58" s="13"/>
      <c r="V58" s="13"/>
      <c r="W58" s="13"/>
      <c r="X58" s="24"/>
      <c r="Y58" s="24"/>
      <c r="Z58" s="24"/>
      <c r="AC58" s="19"/>
      <c r="AD58" s="19"/>
      <c r="AG58" s="25"/>
      <c r="AH58" s="25"/>
      <c r="AI58" s="25"/>
      <c r="AK58" s="19"/>
      <c r="AL58" s="19"/>
      <c r="AM58" s="19"/>
    </row>
    <row r="59" spans="1:39" ht="15">
      <c r="A59" s="5" t="s">
        <v>51</v>
      </c>
      <c r="B59" s="20">
        <v>3853671.1700000004</v>
      </c>
      <c r="C59" s="21">
        <v>3849834.24</v>
      </c>
      <c r="D59" s="20">
        <v>3293526.3200000003</v>
      </c>
      <c r="E59" s="22">
        <f t="shared" si="0"/>
        <v>0.16890951094630993</v>
      </c>
      <c r="F59" s="23">
        <f t="shared" si="1"/>
        <v>556307.9199999999</v>
      </c>
      <c r="G59" s="21" t="e">
        <f>#REF!</f>
        <v>#REF!</v>
      </c>
      <c r="H59" s="21" t="e">
        <f>#REF!</f>
        <v>#REF!</v>
      </c>
      <c r="I59" s="21" t="e">
        <f>#REF!</f>
        <v>#REF!</v>
      </c>
      <c r="J59" s="21" t="e">
        <f>D59-#REF!-#REF!</f>
        <v>#REF!</v>
      </c>
      <c r="K59" s="21" t="e">
        <f t="shared" si="2"/>
        <v>#REF!</v>
      </c>
      <c r="L59" s="22" t="str">
        <f t="shared" si="3"/>
        <v> </v>
      </c>
      <c r="R59" s="13"/>
      <c r="S59" s="13"/>
      <c r="T59" s="13"/>
      <c r="U59" s="13"/>
      <c r="V59" s="13"/>
      <c r="W59" s="13"/>
      <c r="X59" s="24"/>
      <c r="Y59" s="24"/>
      <c r="Z59" s="24"/>
      <c r="AC59" s="19"/>
      <c r="AD59" s="19"/>
      <c r="AG59" s="25"/>
      <c r="AH59" s="25"/>
      <c r="AI59" s="25"/>
      <c r="AK59" s="19"/>
      <c r="AL59" s="19"/>
      <c r="AM59" s="19"/>
    </row>
    <row r="60" spans="1:39" ht="15">
      <c r="A60" s="5" t="s">
        <v>52</v>
      </c>
      <c r="B60" s="20">
        <v>2900113.12</v>
      </c>
      <c r="C60" s="21">
        <v>2898149.55</v>
      </c>
      <c r="D60" s="20">
        <v>2808137.3499999996</v>
      </c>
      <c r="E60" s="22">
        <f t="shared" si="0"/>
        <v>0.03205405889423471</v>
      </c>
      <c r="F60" s="23">
        <f t="shared" si="1"/>
        <v>90012.20000000019</v>
      </c>
      <c r="G60" s="21" t="e">
        <f>#REF!</f>
        <v>#REF!</v>
      </c>
      <c r="H60" s="21" t="e">
        <f>#REF!</f>
        <v>#REF!</v>
      </c>
      <c r="I60" s="21" t="e">
        <f>#REF!</f>
        <v>#REF!</v>
      </c>
      <c r="J60" s="21" t="e">
        <f>D60-#REF!-#REF!</f>
        <v>#REF!</v>
      </c>
      <c r="K60" s="21" t="e">
        <f t="shared" si="2"/>
        <v>#REF!</v>
      </c>
      <c r="L60" s="22" t="str">
        <f t="shared" si="3"/>
        <v> </v>
      </c>
      <c r="R60" s="13"/>
      <c r="S60" s="13"/>
      <c r="T60" s="13"/>
      <c r="U60" s="13"/>
      <c r="V60" s="13"/>
      <c r="W60" s="13"/>
      <c r="X60" s="24"/>
      <c r="Y60" s="24"/>
      <c r="Z60" s="24"/>
      <c r="AC60" s="19"/>
      <c r="AD60" s="19"/>
      <c r="AG60" s="25"/>
      <c r="AH60" s="25"/>
      <c r="AI60" s="25"/>
      <c r="AK60" s="19"/>
      <c r="AL60" s="19"/>
      <c r="AM60" s="19"/>
    </row>
    <row r="61" spans="1:39" ht="15">
      <c r="A61" s="5" t="s">
        <v>53</v>
      </c>
      <c r="B61" s="20">
        <v>1933375.81</v>
      </c>
      <c r="C61" s="21">
        <v>1932066.77</v>
      </c>
      <c r="D61" s="20">
        <v>1872066.77</v>
      </c>
      <c r="E61" s="22">
        <f t="shared" si="0"/>
        <v>0.03205013889541985</v>
      </c>
      <c r="F61" s="23">
        <f t="shared" si="1"/>
        <v>60000</v>
      </c>
      <c r="G61" s="21" t="e">
        <f>#REF!</f>
        <v>#REF!</v>
      </c>
      <c r="H61" s="21" t="e">
        <f>#REF!</f>
        <v>#REF!</v>
      </c>
      <c r="I61" s="21" t="e">
        <f>#REF!</f>
        <v>#REF!</v>
      </c>
      <c r="J61" s="21" t="e">
        <f>D61-#REF!-#REF!</f>
        <v>#REF!</v>
      </c>
      <c r="K61" s="21" t="e">
        <f t="shared" si="2"/>
        <v>#REF!</v>
      </c>
      <c r="L61" s="22" t="str">
        <f t="shared" si="3"/>
        <v> </v>
      </c>
      <c r="R61" s="13"/>
      <c r="S61" s="13"/>
      <c r="T61" s="13"/>
      <c r="U61" s="13"/>
      <c r="V61" s="13"/>
      <c r="W61" s="13"/>
      <c r="X61" s="24"/>
      <c r="Y61" s="24"/>
      <c r="Z61" s="24"/>
      <c r="AC61" s="19"/>
      <c r="AD61" s="19"/>
      <c r="AG61" s="25"/>
      <c r="AH61" s="25"/>
      <c r="AI61" s="25"/>
      <c r="AK61" s="19"/>
      <c r="AL61" s="19"/>
      <c r="AM61" s="19"/>
    </row>
    <row r="62" spans="1:39" ht="15.75">
      <c r="A62" s="26" t="s">
        <v>54</v>
      </c>
      <c r="B62" s="20" t="s">
        <v>138</v>
      </c>
      <c r="C62" s="21" t="s">
        <v>138</v>
      </c>
      <c r="D62" s="20" t="s">
        <v>138</v>
      </c>
      <c r="E62" s="22" t="s">
        <v>138</v>
      </c>
      <c r="F62" s="23" t="s">
        <v>138</v>
      </c>
      <c r="G62" s="21"/>
      <c r="H62" s="21"/>
      <c r="I62" s="21"/>
      <c r="J62" s="21"/>
      <c r="K62" s="21" t="s">
        <v>138</v>
      </c>
      <c r="L62" s="22" t="s">
        <v>127</v>
      </c>
      <c r="R62" s="13"/>
      <c r="S62" s="13"/>
      <c r="T62" s="13"/>
      <c r="U62" s="13"/>
      <c r="V62" s="13"/>
      <c r="W62" s="13"/>
      <c r="X62" s="24"/>
      <c r="Y62" s="24"/>
      <c r="Z62" s="24"/>
      <c r="AC62" s="19"/>
      <c r="AD62" s="19"/>
      <c r="AK62" s="19"/>
      <c r="AL62" s="19"/>
      <c r="AM62" s="19"/>
    </row>
    <row r="63" spans="1:39" ht="15">
      <c r="A63" s="5" t="s">
        <v>55</v>
      </c>
      <c r="B63" s="20">
        <v>17506182.87</v>
      </c>
      <c r="C63" s="21">
        <v>17497969.060000002</v>
      </c>
      <c r="D63" s="20">
        <v>16554611.07</v>
      </c>
      <c r="E63" s="22">
        <f aca="true" t="shared" si="4" ref="E63:E119">IF(ISERR(F63/D63)," ",F63/D63)</f>
        <v>0.05698460604185019</v>
      </c>
      <c r="F63" s="23">
        <f aca="true" t="shared" si="5" ref="F63:F119">C63-D63</f>
        <v>943357.9900000021</v>
      </c>
      <c r="G63" s="21" t="e">
        <f>#REF!</f>
        <v>#REF!</v>
      </c>
      <c r="H63" s="21" t="e">
        <f>#REF!</f>
        <v>#REF!</v>
      </c>
      <c r="I63" s="21" t="e">
        <f>#REF!</f>
        <v>#REF!</v>
      </c>
      <c r="J63" s="21" t="e">
        <f>D63-#REF!-#REF!</f>
        <v>#REF!</v>
      </c>
      <c r="K63" s="21" t="e">
        <f aca="true" t="shared" si="6" ref="K63:K119">F63-G63-H63-I63</f>
        <v>#REF!</v>
      </c>
      <c r="L63" s="22" t="str">
        <f aca="true" t="shared" si="7" ref="L63:L119">IF(ISERR(K63/J63)," ",K63/J63)</f>
        <v> </v>
      </c>
      <c r="R63" s="13"/>
      <c r="S63" s="13"/>
      <c r="T63" s="13"/>
      <c r="U63" s="13"/>
      <c r="V63" s="13"/>
      <c r="W63" s="13"/>
      <c r="X63" s="24"/>
      <c r="Y63" s="24"/>
      <c r="Z63" s="24"/>
      <c r="AC63" s="19"/>
      <c r="AD63" s="19"/>
      <c r="AG63" s="25"/>
      <c r="AH63" s="25"/>
      <c r="AI63" s="25"/>
      <c r="AK63" s="19"/>
      <c r="AL63" s="19"/>
      <c r="AM63" s="19"/>
    </row>
    <row r="64" spans="1:39" ht="15">
      <c r="A64" s="5" t="s">
        <v>170</v>
      </c>
      <c r="B64" s="20">
        <v>1331088.43</v>
      </c>
      <c r="C64" s="21">
        <v>1331334.02</v>
      </c>
      <c r="D64" s="20">
        <v>1154254.9300000002</v>
      </c>
      <c r="E64" s="22">
        <f t="shared" si="4"/>
        <v>0.15341419421097888</v>
      </c>
      <c r="F64" s="23">
        <f t="shared" si="5"/>
        <v>177079.08999999985</v>
      </c>
      <c r="G64" s="21" t="e">
        <f>#REF!</f>
        <v>#REF!</v>
      </c>
      <c r="H64" s="21" t="e">
        <f>#REF!</f>
        <v>#REF!</v>
      </c>
      <c r="I64" s="21" t="e">
        <f>#REF!</f>
        <v>#REF!</v>
      </c>
      <c r="J64" s="21" t="e">
        <f>D64-#REF!-#REF!</f>
        <v>#REF!</v>
      </c>
      <c r="K64" s="21" t="e">
        <f t="shared" si="6"/>
        <v>#REF!</v>
      </c>
      <c r="L64" s="22" t="str">
        <f t="shared" si="7"/>
        <v> </v>
      </c>
      <c r="R64" s="13"/>
      <c r="S64" s="13"/>
      <c r="T64" s="13"/>
      <c r="U64" s="13"/>
      <c r="V64" s="13"/>
      <c r="W64" s="13"/>
      <c r="X64" s="24"/>
      <c r="Y64" s="24"/>
      <c r="Z64" s="24"/>
      <c r="AC64" s="19"/>
      <c r="AD64" s="19"/>
      <c r="AG64" s="25"/>
      <c r="AH64" s="25"/>
      <c r="AI64" s="25"/>
      <c r="AK64" s="19"/>
      <c r="AL64" s="19"/>
      <c r="AM64" s="19"/>
    </row>
    <row r="65" spans="1:39" ht="15">
      <c r="A65" s="5" t="s">
        <v>56</v>
      </c>
      <c r="B65" s="20">
        <v>8675566.75</v>
      </c>
      <c r="C65" s="21">
        <v>8676148.17</v>
      </c>
      <c r="D65" s="20">
        <v>7870929.800000001</v>
      </c>
      <c r="E65" s="22">
        <f t="shared" si="4"/>
        <v>0.10230282704338173</v>
      </c>
      <c r="F65" s="23">
        <f t="shared" si="5"/>
        <v>805218.3699999992</v>
      </c>
      <c r="G65" s="21" t="e">
        <f>#REF!</f>
        <v>#REF!</v>
      </c>
      <c r="H65" s="21" t="e">
        <f>#REF!</f>
        <v>#REF!</v>
      </c>
      <c r="I65" s="21" t="e">
        <f>#REF!</f>
        <v>#REF!</v>
      </c>
      <c r="J65" s="21" t="e">
        <f>D65-#REF!-#REF!</f>
        <v>#REF!</v>
      </c>
      <c r="K65" s="21" t="e">
        <f t="shared" si="6"/>
        <v>#REF!</v>
      </c>
      <c r="L65" s="22" t="str">
        <f t="shared" si="7"/>
        <v> </v>
      </c>
      <c r="R65" s="13"/>
      <c r="S65" s="13"/>
      <c r="T65" s="13"/>
      <c r="U65" s="13"/>
      <c r="V65" s="13"/>
      <c r="W65" s="13"/>
      <c r="X65" s="24"/>
      <c r="Y65" s="24"/>
      <c r="Z65" s="24"/>
      <c r="AC65" s="19"/>
      <c r="AD65" s="19"/>
      <c r="AG65" s="25"/>
      <c r="AH65" s="25"/>
      <c r="AI65" s="25"/>
      <c r="AK65" s="19"/>
      <c r="AL65" s="19"/>
      <c r="AM65" s="19"/>
    </row>
    <row r="66" spans="1:39" ht="15">
      <c r="A66" s="5" t="s">
        <v>57</v>
      </c>
      <c r="B66" s="20">
        <v>2446766.12</v>
      </c>
      <c r="C66" s="21">
        <v>2445525.58</v>
      </c>
      <c r="D66" s="20">
        <v>2384992.79</v>
      </c>
      <c r="E66" s="22">
        <f t="shared" si="4"/>
        <v>0.025380701465349098</v>
      </c>
      <c r="F66" s="23">
        <f t="shared" si="5"/>
        <v>60532.79000000004</v>
      </c>
      <c r="G66" s="21" t="e">
        <f>#REF!</f>
        <v>#REF!</v>
      </c>
      <c r="H66" s="21" t="e">
        <f>#REF!</f>
        <v>#REF!</v>
      </c>
      <c r="I66" s="21" t="e">
        <f>#REF!</f>
        <v>#REF!</v>
      </c>
      <c r="J66" s="21" t="e">
        <f>D66-#REF!-#REF!</f>
        <v>#REF!</v>
      </c>
      <c r="K66" s="21" t="e">
        <f t="shared" si="6"/>
        <v>#REF!</v>
      </c>
      <c r="L66" s="22" t="str">
        <f t="shared" si="7"/>
        <v> </v>
      </c>
      <c r="R66" s="13"/>
      <c r="S66" s="13"/>
      <c r="T66" s="13"/>
      <c r="U66" s="13"/>
      <c r="V66" s="13"/>
      <c r="W66" s="13"/>
      <c r="X66" s="24"/>
      <c r="Y66" s="24"/>
      <c r="Z66" s="24"/>
      <c r="AC66" s="19"/>
      <c r="AD66" s="19"/>
      <c r="AG66" s="25"/>
      <c r="AH66" s="25"/>
      <c r="AI66" s="25"/>
      <c r="AK66" s="19"/>
      <c r="AL66" s="19"/>
      <c r="AM66" s="19"/>
    </row>
    <row r="67" spans="1:39" ht="15">
      <c r="A67" s="5" t="s">
        <v>58</v>
      </c>
      <c r="B67" s="20">
        <v>2342905.44</v>
      </c>
      <c r="C67" s="21">
        <v>2343153.66</v>
      </c>
      <c r="D67" s="20">
        <v>2247451.06</v>
      </c>
      <c r="E67" s="22">
        <f t="shared" si="4"/>
        <v>0.04258272925418011</v>
      </c>
      <c r="F67" s="23">
        <f t="shared" si="5"/>
        <v>95702.6000000001</v>
      </c>
      <c r="G67" s="21" t="e">
        <f>#REF!</f>
        <v>#REF!</v>
      </c>
      <c r="H67" s="21" t="e">
        <f>#REF!</f>
        <v>#REF!</v>
      </c>
      <c r="I67" s="21" t="e">
        <f>#REF!</f>
        <v>#REF!</v>
      </c>
      <c r="J67" s="21" t="e">
        <f>D67-#REF!-#REF!</f>
        <v>#REF!</v>
      </c>
      <c r="K67" s="21" t="e">
        <f t="shared" si="6"/>
        <v>#REF!</v>
      </c>
      <c r="L67" s="22" t="str">
        <f t="shared" si="7"/>
        <v> </v>
      </c>
      <c r="R67" s="13"/>
      <c r="S67" s="13"/>
      <c r="T67" s="13"/>
      <c r="U67" s="13"/>
      <c r="V67" s="13"/>
      <c r="W67" s="13"/>
      <c r="X67" s="24"/>
      <c r="Y67" s="24"/>
      <c r="Z67" s="24"/>
      <c r="AC67" s="19"/>
      <c r="AD67" s="19"/>
      <c r="AG67" s="25"/>
      <c r="AH67" s="25"/>
      <c r="AI67" s="25"/>
      <c r="AK67" s="19"/>
      <c r="AL67" s="19"/>
      <c r="AM67" s="19"/>
    </row>
    <row r="68" spans="1:39" ht="15">
      <c r="A68" s="5" t="s">
        <v>59</v>
      </c>
      <c r="B68" s="20">
        <v>3663880.8899999997</v>
      </c>
      <c r="C68" s="21">
        <v>3663273.42</v>
      </c>
      <c r="D68" s="20">
        <v>3801937.55</v>
      </c>
      <c r="E68" s="22">
        <f t="shared" si="4"/>
        <v>-0.036471964143650885</v>
      </c>
      <c r="F68" s="23">
        <f t="shared" si="5"/>
        <v>-138664.1299999999</v>
      </c>
      <c r="G68" s="21" t="e">
        <f>#REF!</f>
        <v>#REF!</v>
      </c>
      <c r="H68" s="21" t="e">
        <f>#REF!</f>
        <v>#REF!</v>
      </c>
      <c r="I68" s="21" t="e">
        <f>#REF!</f>
        <v>#REF!</v>
      </c>
      <c r="J68" s="21" t="e">
        <f>D68-#REF!-#REF!</f>
        <v>#REF!</v>
      </c>
      <c r="K68" s="21" t="e">
        <f t="shared" si="6"/>
        <v>#REF!</v>
      </c>
      <c r="L68" s="22" t="str">
        <f t="shared" si="7"/>
        <v> </v>
      </c>
      <c r="R68" s="13"/>
      <c r="S68" s="13"/>
      <c r="T68" s="13"/>
      <c r="U68" s="13"/>
      <c r="V68" s="13"/>
      <c r="W68" s="13"/>
      <c r="X68" s="24"/>
      <c r="Y68" s="24"/>
      <c r="Z68" s="24"/>
      <c r="AC68" s="19"/>
      <c r="AD68" s="19"/>
      <c r="AG68" s="25"/>
      <c r="AH68" s="25"/>
      <c r="AI68" s="25"/>
      <c r="AK68" s="19"/>
      <c r="AL68" s="19"/>
      <c r="AM68" s="19"/>
    </row>
    <row r="69" spans="1:39" ht="15">
      <c r="A69" s="5" t="s">
        <v>60</v>
      </c>
      <c r="B69" s="20">
        <v>4101682.1399999997</v>
      </c>
      <c r="C69" s="21">
        <v>4099564.13</v>
      </c>
      <c r="D69" s="20">
        <v>3860224.07</v>
      </c>
      <c r="E69" s="22">
        <f t="shared" si="4"/>
        <v>0.062001597746630305</v>
      </c>
      <c r="F69" s="23">
        <f t="shared" si="5"/>
        <v>239340.06000000006</v>
      </c>
      <c r="G69" s="21" t="e">
        <f>#REF!</f>
        <v>#REF!</v>
      </c>
      <c r="H69" s="21" t="e">
        <f>#REF!</f>
        <v>#REF!</v>
      </c>
      <c r="I69" s="21" t="e">
        <f>#REF!</f>
        <v>#REF!</v>
      </c>
      <c r="J69" s="21" t="e">
        <f>D69-#REF!-#REF!</f>
        <v>#REF!</v>
      </c>
      <c r="K69" s="21" t="e">
        <f t="shared" si="6"/>
        <v>#REF!</v>
      </c>
      <c r="L69" s="22" t="str">
        <f t="shared" si="7"/>
        <v> </v>
      </c>
      <c r="R69" s="13"/>
      <c r="S69" s="13"/>
      <c r="T69" s="13"/>
      <c r="U69" s="13"/>
      <c r="V69" s="13"/>
      <c r="W69" s="13"/>
      <c r="X69" s="24"/>
      <c r="Y69" s="24"/>
      <c r="Z69" s="24"/>
      <c r="AC69" s="19"/>
      <c r="AD69" s="19"/>
      <c r="AG69" s="25"/>
      <c r="AH69" s="25"/>
      <c r="AI69" s="25"/>
      <c r="AK69" s="19"/>
      <c r="AL69" s="19"/>
      <c r="AM69" s="19"/>
    </row>
    <row r="70" spans="1:39" ht="15">
      <c r="A70" s="5" t="s">
        <v>61</v>
      </c>
      <c r="B70" s="20">
        <v>1347034.27</v>
      </c>
      <c r="C70" s="21">
        <v>1347879.2200000002</v>
      </c>
      <c r="D70" s="20">
        <v>1229785.2</v>
      </c>
      <c r="E70" s="22">
        <f t="shared" si="4"/>
        <v>0.09602816817115725</v>
      </c>
      <c r="F70" s="23">
        <f t="shared" si="5"/>
        <v>118094.02000000025</v>
      </c>
      <c r="G70" s="21" t="e">
        <f>#REF!</f>
        <v>#REF!</v>
      </c>
      <c r="H70" s="21" t="e">
        <f>#REF!</f>
        <v>#REF!</v>
      </c>
      <c r="I70" s="21" t="e">
        <f>#REF!</f>
        <v>#REF!</v>
      </c>
      <c r="J70" s="21" t="e">
        <f>D70-#REF!-#REF!</f>
        <v>#REF!</v>
      </c>
      <c r="K70" s="21" t="e">
        <f t="shared" si="6"/>
        <v>#REF!</v>
      </c>
      <c r="L70" s="22" t="str">
        <f t="shared" si="7"/>
        <v> </v>
      </c>
      <c r="R70" s="13"/>
      <c r="S70" s="13"/>
      <c r="T70" s="13"/>
      <c r="U70" s="13"/>
      <c r="V70" s="13"/>
      <c r="W70" s="13"/>
      <c r="X70" s="24"/>
      <c r="Y70" s="24"/>
      <c r="Z70" s="24"/>
      <c r="AC70" s="19"/>
      <c r="AD70" s="19"/>
      <c r="AG70" s="25"/>
      <c r="AH70" s="25"/>
      <c r="AI70" s="25"/>
      <c r="AK70" s="19"/>
      <c r="AL70" s="19"/>
      <c r="AM70" s="19"/>
    </row>
    <row r="71" spans="1:39" ht="15">
      <c r="A71" s="5" t="s">
        <v>62</v>
      </c>
      <c r="B71" s="20">
        <v>3546745.36</v>
      </c>
      <c r="C71" s="21">
        <v>3547419.4399999995</v>
      </c>
      <c r="D71" s="20">
        <v>3384182.33</v>
      </c>
      <c r="E71" s="22">
        <f t="shared" si="4"/>
        <v>0.048235317746605985</v>
      </c>
      <c r="F71" s="23">
        <f t="shared" si="5"/>
        <v>163237.1099999994</v>
      </c>
      <c r="G71" s="21" t="e">
        <f>#REF!</f>
        <v>#REF!</v>
      </c>
      <c r="H71" s="21" t="e">
        <f>#REF!</f>
        <v>#REF!</v>
      </c>
      <c r="I71" s="21" t="e">
        <f>#REF!</f>
        <v>#REF!</v>
      </c>
      <c r="J71" s="21" t="e">
        <f>D71-#REF!-#REF!</f>
        <v>#REF!</v>
      </c>
      <c r="K71" s="21" t="e">
        <f t="shared" si="6"/>
        <v>#REF!</v>
      </c>
      <c r="L71" s="22" t="str">
        <f t="shared" si="7"/>
        <v> </v>
      </c>
      <c r="R71" s="13"/>
      <c r="S71" s="13"/>
      <c r="T71" s="13"/>
      <c r="U71" s="13"/>
      <c r="V71" s="13"/>
      <c r="W71" s="13"/>
      <c r="X71" s="24"/>
      <c r="Y71" s="24"/>
      <c r="Z71" s="24"/>
      <c r="AC71" s="19"/>
      <c r="AD71" s="19"/>
      <c r="AG71" s="25"/>
      <c r="AH71" s="25"/>
      <c r="AI71" s="25"/>
      <c r="AK71" s="19"/>
      <c r="AL71" s="19"/>
      <c r="AM71" s="19"/>
    </row>
    <row r="72" spans="1:39" ht="15">
      <c r="A72" s="5" t="s">
        <v>63</v>
      </c>
      <c r="B72" s="20">
        <v>2241135.02</v>
      </c>
      <c r="C72" s="21">
        <v>2242651.16</v>
      </c>
      <c r="D72" s="20">
        <v>2088023.47</v>
      </c>
      <c r="E72" s="22">
        <f t="shared" si="4"/>
        <v>0.07405457468349251</v>
      </c>
      <c r="F72" s="23">
        <f t="shared" si="5"/>
        <v>154627.69000000018</v>
      </c>
      <c r="G72" s="21" t="e">
        <f>#REF!</f>
        <v>#REF!</v>
      </c>
      <c r="H72" s="21" t="e">
        <f>#REF!</f>
        <v>#REF!</v>
      </c>
      <c r="I72" s="21" t="e">
        <f>#REF!</f>
        <v>#REF!</v>
      </c>
      <c r="J72" s="21" t="e">
        <f>D72-#REF!-#REF!</f>
        <v>#REF!</v>
      </c>
      <c r="K72" s="21" t="e">
        <f t="shared" si="6"/>
        <v>#REF!</v>
      </c>
      <c r="L72" s="22" t="str">
        <f t="shared" si="7"/>
        <v> </v>
      </c>
      <c r="R72" s="13"/>
      <c r="S72" s="13"/>
      <c r="T72" s="13"/>
      <c r="U72" s="13"/>
      <c r="V72" s="13"/>
      <c r="W72" s="13"/>
      <c r="X72" s="24"/>
      <c r="Y72" s="24"/>
      <c r="Z72" s="24"/>
      <c r="AC72" s="19"/>
      <c r="AD72" s="19"/>
      <c r="AG72" s="25"/>
      <c r="AH72" s="25"/>
      <c r="AI72" s="25"/>
      <c r="AK72" s="19"/>
      <c r="AL72" s="19"/>
      <c r="AM72" s="19"/>
    </row>
    <row r="73" spans="1:39" ht="15">
      <c r="A73" s="5" t="s">
        <v>12</v>
      </c>
      <c r="B73" s="20">
        <v>1846324.79</v>
      </c>
      <c r="C73" s="21">
        <v>1846762.67</v>
      </c>
      <c r="D73" s="20">
        <v>1713174.77</v>
      </c>
      <c r="E73" s="22">
        <f t="shared" si="4"/>
        <v>0.07797680793536313</v>
      </c>
      <c r="F73" s="23">
        <f t="shared" si="5"/>
        <v>133587.8999999999</v>
      </c>
      <c r="G73" s="21" t="e">
        <f>#REF!</f>
        <v>#REF!</v>
      </c>
      <c r="H73" s="21" t="e">
        <f>#REF!</f>
        <v>#REF!</v>
      </c>
      <c r="I73" s="21" t="e">
        <f>#REF!</f>
        <v>#REF!</v>
      </c>
      <c r="J73" s="21" t="e">
        <f>D73-#REF!-#REF!</f>
        <v>#REF!</v>
      </c>
      <c r="K73" s="21" t="e">
        <f t="shared" si="6"/>
        <v>#REF!</v>
      </c>
      <c r="L73" s="22" t="str">
        <f t="shared" si="7"/>
        <v> </v>
      </c>
      <c r="R73" s="13"/>
      <c r="S73" s="13"/>
      <c r="T73" s="13"/>
      <c r="U73" s="13"/>
      <c r="V73" s="13"/>
      <c r="W73" s="13"/>
      <c r="X73" s="24"/>
      <c r="Y73" s="24"/>
      <c r="Z73" s="24"/>
      <c r="AC73" s="19"/>
      <c r="AD73" s="19"/>
      <c r="AG73" s="25"/>
      <c r="AH73" s="25"/>
      <c r="AI73" s="25"/>
      <c r="AK73" s="19"/>
      <c r="AL73" s="19"/>
      <c r="AM73" s="19"/>
    </row>
    <row r="74" spans="1:39" ht="15">
      <c r="A74" s="5" t="s">
        <v>64</v>
      </c>
      <c r="B74" s="20">
        <v>1315776.79</v>
      </c>
      <c r="C74" s="21">
        <v>1316872.66</v>
      </c>
      <c r="D74" s="20">
        <v>1214853.27</v>
      </c>
      <c r="E74" s="22">
        <f t="shared" si="4"/>
        <v>0.08397671761627633</v>
      </c>
      <c r="F74" s="23">
        <f t="shared" si="5"/>
        <v>102019.3899999999</v>
      </c>
      <c r="G74" s="21" t="e">
        <f>#REF!</f>
        <v>#REF!</v>
      </c>
      <c r="H74" s="21" t="e">
        <f>#REF!</f>
        <v>#REF!</v>
      </c>
      <c r="I74" s="21" t="e">
        <f>#REF!</f>
        <v>#REF!</v>
      </c>
      <c r="J74" s="21" t="e">
        <f>D74-#REF!-#REF!</f>
        <v>#REF!</v>
      </c>
      <c r="K74" s="21" t="e">
        <f t="shared" si="6"/>
        <v>#REF!</v>
      </c>
      <c r="L74" s="22" t="str">
        <f t="shared" si="7"/>
        <v> </v>
      </c>
      <c r="R74" s="13"/>
      <c r="S74" s="13"/>
      <c r="T74" s="13"/>
      <c r="U74" s="13"/>
      <c r="V74" s="13"/>
      <c r="W74" s="13"/>
      <c r="X74" s="24"/>
      <c r="Y74" s="24"/>
      <c r="Z74" s="24"/>
      <c r="AC74" s="19"/>
      <c r="AD74" s="19"/>
      <c r="AG74" s="25"/>
      <c r="AH74" s="25"/>
      <c r="AI74" s="25"/>
      <c r="AK74" s="19"/>
      <c r="AL74" s="19"/>
      <c r="AM74" s="19"/>
    </row>
    <row r="75" spans="1:39" ht="15">
      <c r="A75" s="5" t="s">
        <v>65</v>
      </c>
      <c r="B75" s="20">
        <v>12301481.8</v>
      </c>
      <c r="C75" s="21">
        <v>12297703.75</v>
      </c>
      <c r="D75" s="20">
        <v>11282456.530000001</v>
      </c>
      <c r="E75" s="22">
        <f t="shared" si="4"/>
        <v>0.08998458955285678</v>
      </c>
      <c r="F75" s="23">
        <f t="shared" si="5"/>
        <v>1015247.2199999988</v>
      </c>
      <c r="G75" s="21" t="e">
        <f>#REF!</f>
        <v>#REF!</v>
      </c>
      <c r="H75" s="21" t="e">
        <f>#REF!</f>
        <v>#REF!</v>
      </c>
      <c r="I75" s="21" t="e">
        <f>#REF!</f>
        <v>#REF!</v>
      </c>
      <c r="J75" s="21" t="e">
        <f>D75-#REF!-#REF!</f>
        <v>#REF!</v>
      </c>
      <c r="K75" s="21" t="e">
        <f t="shared" si="6"/>
        <v>#REF!</v>
      </c>
      <c r="L75" s="22" t="str">
        <f t="shared" si="7"/>
        <v> </v>
      </c>
      <c r="R75" s="13"/>
      <c r="S75" s="13"/>
      <c r="T75" s="13"/>
      <c r="U75" s="13"/>
      <c r="V75" s="13"/>
      <c r="W75" s="13"/>
      <c r="X75" s="24"/>
      <c r="Y75" s="24"/>
      <c r="Z75" s="24"/>
      <c r="AC75" s="19"/>
      <c r="AD75" s="19"/>
      <c r="AG75" s="25"/>
      <c r="AH75" s="25"/>
      <c r="AI75" s="25"/>
      <c r="AK75" s="19"/>
      <c r="AL75" s="19"/>
      <c r="AM75" s="19"/>
    </row>
    <row r="76" spans="1:39" ht="15">
      <c r="A76" s="5" t="s">
        <v>66</v>
      </c>
      <c r="B76" s="20">
        <v>50937860.15</v>
      </c>
      <c r="C76" s="21">
        <v>50911041.29</v>
      </c>
      <c r="D76" s="20">
        <v>48159041.7</v>
      </c>
      <c r="E76" s="22">
        <f t="shared" si="4"/>
        <v>0.05714398569521362</v>
      </c>
      <c r="F76" s="23">
        <f t="shared" si="5"/>
        <v>2751999.589999996</v>
      </c>
      <c r="G76" s="21" t="e">
        <f>#REF!</f>
        <v>#REF!</v>
      </c>
      <c r="H76" s="21" t="e">
        <f>#REF!</f>
        <v>#REF!</v>
      </c>
      <c r="I76" s="21" t="e">
        <f>#REF!</f>
        <v>#REF!</v>
      </c>
      <c r="J76" s="21" t="e">
        <f>D76-#REF!-#REF!</f>
        <v>#REF!</v>
      </c>
      <c r="K76" s="21" t="e">
        <f t="shared" si="6"/>
        <v>#REF!</v>
      </c>
      <c r="L76" s="22" t="str">
        <f t="shared" si="7"/>
        <v> </v>
      </c>
      <c r="R76" s="13"/>
      <c r="S76" s="13"/>
      <c r="T76" s="13"/>
      <c r="U76" s="13"/>
      <c r="V76" s="13"/>
      <c r="W76" s="13"/>
      <c r="X76" s="24"/>
      <c r="Y76" s="24"/>
      <c r="Z76" s="24"/>
      <c r="AC76" s="19"/>
      <c r="AD76" s="19"/>
      <c r="AG76" s="25"/>
      <c r="AH76" s="25"/>
      <c r="AI76" s="25"/>
      <c r="AK76" s="19"/>
      <c r="AL76" s="19"/>
      <c r="AM76" s="19"/>
    </row>
    <row r="77" spans="1:39" ht="15">
      <c r="A77" s="5" t="s">
        <v>67</v>
      </c>
      <c r="B77" s="20">
        <v>1487022.58</v>
      </c>
      <c r="C77" s="21">
        <v>1487038.6</v>
      </c>
      <c r="D77" s="20">
        <v>1378548.63</v>
      </c>
      <c r="E77" s="22">
        <f t="shared" si="4"/>
        <v>0.07869868906982282</v>
      </c>
      <c r="F77" s="23">
        <f t="shared" si="5"/>
        <v>108489.9700000002</v>
      </c>
      <c r="G77" s="21" t="e">
        <f>#REF!</f>
        <v>#REF!</v>
      </c>
      <c r="H77" s="21" t="e">
        <f>#REF!</f>
        <v>#REF!</v>
      </c>
      <c r="I77" s="21" t="e">
        <f>#REF!</f>
        <v>#REF!</v>
      </c>
      <c r="J77" s="21" t="e">
        <f>D77-#REF!-#REF!</f>
        <v>#REF!</v>
      </c>
      <c r="K77" s="21" t="e">
        <f t="shared" si="6"/>
        <v>#REF!</v>
      </c>
      <c r="L77" s="22" t="str">
        <f t="shared" si="7"/>
        <v> </v>
      </c>
      <c r="R77" s="13"/>
      <c r="S77" s="13"/>
      <c r="T77" s="13"/>
      <c r="U77" s="13"/>
      <c r="V77" s="13"/>
      <c r="W77" s="13"/>
      <c r="X77" s="24"/>
      <c r="Y77" s="24"/>
      <c r="Z77" s="24"/>
      <c r="AC77" s="19"/>
      <c r="AD77" s="19"/>
      <c r="AG77" s="25"/>
      <c r="AH77" s="25"/>
      <c r="AI77" s="25"/>
      <c r="AK77" s="19"/>
      <c r="AL77" s="19"/>
      <c r="AM77" s="19"/>
    </row>
    <row r="78" spans="1:39" ht="15">
      <c r="A78" s="5" t="s">
        <v>68</v>
      </c>
      <c r="B78" s="20">
        <v>1393000.31</v>
      </c>
      <c r="C78" s="21">
        <v>1393350.1300000001</v>
      </c>
      <c r="D78" s="20">
        <v>1282687.21</v>
      </c>
      <c r="E78" s="22">
        <f t="shared" si="4"/>
        <v>0.08627428350205515</v>
      </c>
      <c r="F78" s="23">
        <f t="shared" si="5"/>
        <v>110662.92000000016</v>
      </c>
      <c r="G78" s="21" t="e">
        <f>#REF!</f>
        <v>#REF!</v>
      </c>
      <c r="H78" s="21" t="e">
        <f>#REF!</f>
        <v>#REF!</v>
      </c>
      <c r="I78" s="21" t="e">
        <f>#REF!</f>
        <v>#REF!</v>
      </c>
      <c r="J78" s="21" t="e">
        <f>D78-#REF!-#REF!</f>
        <v>#REF!</v>
      </c>
      <c r="K78" s="21" t="e">
        <f t="shared" si="6"/>
        <v>#REF!</v>
      </c>
      <c r="L78" s="22" t="str">
        <f t="shared" si="7"/>
        <v> </v>
      </c>
      <c r="R78" s="13"/>
      <c r="S78" s="13"/>
      <c r="T78" s="13"/>
      <c r="U78" s="13"/>
      <c r="V78" s="13"/>
      <c r="W78" s="13"/>
      <c r="X78" s="24"/>
      <c r="Y78" s="24"/>
      <c r="Z78" s="24"/>
      <c r="AC78" s="19"/>
      <c r="AD78" s="19"/>
      <c r="AG78" s="25"/>
      <c r="AH78" s="25"/>
      <c r="AI78" s="25"/>
      <c r="AK78" s="19"/>
      <c r="AL78" s="19"/>
      <c r="AM78" s="19"/>
    </row>
    <row r="79" spans="1:39" ht="15">
      <c r="A79" s="5" t="s">
        <v>14</v>
      </c>
      <c r="B79" s="20">
        <v>1272096.5699999998</v>
      </c>
      <c r="C79" s="21">
        <v>1272540.18</v>
      </c>
      <c r="D79" s="20">
        <v>1216472.44</v>
      </c>
      <c r="E79" s="22">
        <f t="shared" si="4"/>
        <v>0.04609043177336594</v>
      </c>
      <c r="F79" s="23">
        <f t="shared" si="5"/>
        <v>56067.73999999999</v>
      </c>
      <c r="G79" s="21" t="e">
        <f>#REF!</f>
        <v>#REF!</v>
      </c>
      <c r="H79" s="21" t="e">
        <f>#REF!</f>
        <v>#REF!</v>
      </c>
      <c r="I79" s="21" t="e">
        <f>#REF!</f>
        <v>#REF!</v>
      </c>
      <c r="J79" s="21" t="e">
        <f>D79-#REF!-#REF!</f>
        <v>#REF!</v>
      </c>
      <c r="K79" s="21" t="e">
        <f t="shared" si="6"/>
        <v>#REF!</v>
      </c>
      <c r="L79" s="22" t="str">
        <f t="shared" si="7"/>
        <v> </v>
      </c>
      <c r="R79" s="13"/>
      <c r="S79" s="13"/>
      <c r="T79" s="13"/>
      <c r="U79" s="13"/>
      <c r="V79" s="13"/>
      <c r="W79" s="13"/>
      <c r="X79" s="24"/>
      <c r="Y79" s="24"/>
      <c r="Z79" s="24"/>
      <c r="AC79" s="19"/>
      <c r="AD79" s="19"/>
      <c r="AG79" s="25"/>
      <c r="AH79" s="25"/>
      <c r="AI79" s="25"/>
      <c r="AK79" s="19"/>
      <c r="AL79" s="19"/>
      <c r="AM79" s="19"/>
    </row>
    <row r="80" spans="1:39" ht="15">
      <c r="A80" s="5" t="s">
        <v>69</v>
      </c>
      <c r="B80" s="20">
        <v>2398846.68</v>
      </c>
      <c r="C80" s="21">
        <v>2401900.5300000003</v>
      </c>
      <c r="D80" s="20">
        <v>2246792.3500000006</v>
      </c>
      <c r="E80" s="22">
        <f t="shared" si="4"/>
        <v>0.06903538727110214</v>
      </c>
      <c r="F80" s="23">
        <f t="shared" si="5"/>
        <v>155108.1799999997</v>
      </c>
      <c r="G80" s="21" t="e">
        <f>#REF!</f>
        <v>#REF!</v>
      </c>
      <c r="H80" s="21" t="e">
        <f>#REF!</f>
        <v>#REF!</v>
      </c>
      <c r="I80" s="21" t="e">
        <f>#REF!</f>
        <v>#REF!</v>
      </c>
      <c r="J80" s="21" t="e">
        <f>D80-#REF!-#REF!</f>
        <v>#REF!</v>
      </c>
      <c r="K80" s="21" t="e">
        <f t="shared" si="6"/>
        <v>#REF!</v>
      </c>
      <c r="L80" s="22" t="str">
        <f t="shared" si="7"/>
        <v> </v>
      </c>
      <c r="R80" s="13"/>
      <c r="S80" s="13"/>
      <c r="T80" s="13"/>
      <c r="U80" s="13"/>
      <c r="V80" s="13"/>
      <c r="W80" s="13"/>
      <c r="X80" s="24"/>
      <c r="Y80" s="24"/>
      <c r="Z80" s="24"/>
      <c r="AC80" s="19"/>
      <c r="AD80" s="19"/>
      <c r="AG80" s="25"/>
      <c r="AH80" s="25"/>
      <c r="AI80" s="25"/>
      <c r="AK80" s="19"/>
      <c r="AL80" s="19"/>
      <c r="AM80" s="19"/>
    </row>
    <row r="81" spans="1:39" ht="15">
      <c r="A81" s="5" t="s">
        <v>70</v>
      </c>
      <c r="B81" s="20">
        <v>1769066.12</v>
      </c>
      <c r="C81" s="21">
        <v>1770026.31</v>
      </c>
      <c r="D81" s="20">
        <v>1721750.9300000002</v>
      </c>
      <c r="E81" s="22">
        <f t="shared" si="4"/>
        <v>0.028038538652045267</v>
      </c>
      <c r="F81" s="23">
        <f t="shared" si="5"/>
        <v>48275.37999999989</v>
      </c>
      <c r="G81" s="21" t="e">
        <f>#REF!</f>
        <v>#REF!</v>
      </c>
      <c r="H81" s="21" t="e">
        <f>#REF!</f>
        <v>#REF!</v>
      </c>
      <c r="I81" s="21" t="e">
        <f>#REF!</f>
        <v>#REF!</v>
      </c>
      <c r="J81" s="21" t="e">
        <f>D81-#REF!-#REF!</f>
        <v>#REF!</v>
      </c>
      <c r="K81" s="21" t="e">
        <f t="shared" si="6"/>
        <v>#REF!</v>
      </c>
      <c r="L81" s="22" t="str">
        <f t="shared" si="7"/>
        <v> </v>
      </c>
      <c r="R81" s="13"/>
      <c r="S81" s="13"/>
      <c r="T81" s="13"/>
      <c r="U81" s="13"/>
      <c r="V81" s="13"/>
      <c r="W81" s="13"/>
      <c r="X81" s="24"/>
      <c r="Y81" s="24"/>
      <c r="Z81" s="24"/>
      <c r="AC81" s="19"/>
      <c r="AD81" s="19"/>
      <c r="AG81" s="25"/>
      <c r="AH81" s="25"/>
      <c r="AI81" s="25"/>
      <c r="AK81" s="19"/>
      <c r="AL81" s="19"/>
      <c r="AM81" s="19"/>
    </row>
    <row r="82" spans="1:39" ht="15">
      <c r="A82" s="5" t="s">
        <v>71</v>
      </c>
      <c r="B82" s="20">
        <v>131188.29</v>
      </c>
      <c r="C82" s="21">
        <v>131246.54</v>
      </c>
      <c r="D82" s="20">
        <v>115662.99000000002</v>
      </c>
      <c r="E82" s="22">
        <f t="shared" si="4"/>
        <v>0.13473238068633697</v>
      </c>
      <c r="F82" s="23">
        <f t="shared" si="5"/>
        <v>15583.549999999988</v>
      </c>
      <c r="G82" s="21" t="e">
        <f>#REF!</f>
        <v>#REF!</v>
      </c>
      <c r="H82" s="21" t="e">
        <f>#REF!</f>
        <v>#REF!</v>
      </c>
      <c r="I82" s="21" t="e">
        <f>#REF!</f>
        <v>#REF!</v>
      </c>
      <c r="J82" s="21" t="e">
        <f>D82-#REF!-#REF!</f>
        <v>#REF!</v>
      </c>
      <c r="K82" s="21" t="e">
        <f t="shared" si="6"/>
        <v>#REF!</v>
      </c>
      <c r="L82" s="22" t="str">
        <f t="shared" si="7"/>
        <v> </v>
      </c>
      <c r="R82" s="13"/>
      <c r="S82" s="13"/>
      <c r="T82" s="13"/>
      <c r="U82" s="13"/>
      <c r="V82" s="13"/>
      <c r="W82" s="13"/>
      <c r="X82" s="24"/>
      <c r="Y82" s="24"/>
      <c r="Z82" s="24"/>
      <c r="AC82" s="19"/>
      <c r="AD82" s="19"/>
      <c r="AG82" s="25"/>
      <c r="AH82" s="25"/>
      <c r="AI82" s="25"/>
      <c r="AK82" s="19"/>
      <c r="AL82" s="19"/>
      <c r="AM82" s="19"/>
    </row>
    <row r="83" spans="1:39" ht="15">
      <c r="A83" s="5" t="s">
        <v>72</v>
      </c>
      <c r="B83" s="20">
        <v>1945535.3800000001</v>
      </c>
      <c r="C83" s="21">
        <v>1946455.76</v>
      </c>
      <c r="D83" s="20">
        <v>1822829.3900000001</v>
      </c>
      <c r="E83" s="22">
        <f t="shared" si="4"/>
        <v>0.0678211415057335</v>
      </c>
      <c r="F83" s="23">
        <f t="shared" si="5"/>
        <v>123626.36999999988</v>
      </c>
      <c r="G83" s="21" t="e">
        <f>#REF!</f>
        <v>#REF!</v>
      </c>
      <c r="H83" s="21" t="e">
        <f>#REF!</f>
        <v>#REF!</v>
      </c>
      <c r="I83" s="21" t="e">
        <f>#REF!</f>
        <v>#REF!</v>
      </c>
      <c r="J83" s="21" t="e">
        <f>D83-#REF!-#REF!</f>
        <v>#REF!</v>
      </c>
      <c r="K83" s="21" t="e">
        <f t="shared" si="6"/>
        <v>#REF!</v>
      </c>
      <c r="L83" s="22" t="str">
        <f t="shared" si="7"/>
        <v> </v>
      </c>
      <c r="R83" s="13"/>
      <c r="S83" s="13"/>
      <c r="T83" s="13"/>
      <c r="U83" s="13"/>
      <c r="V83" s="13"/>
      <c r="W83" s="13"/>
      <c r="X83" s="24"/>
      <c r="Y83" s="24"/>
      <c r="Z83" s="24"/>
      <c r="AC83" s="19"/>
      <c r="AD83" s="19"/>
      <c r="AG83" s="25"/>
      <c r="AH83" s="25"/>
      <c r="AI83" s="25"/>
      <c r="AK83" s="19"/>
      <c r="AL83" s="19"/>
      <c r="AM83" s="19"/>
    </row>
    <row r="84" spans="1:39" ht="15">
      <c r="A84" s="5" t="s">
        <v>73</v>
      </c>
      <c r="B84" s="20">
        <v>4961284.5600000005</v>
      </c>
      <c r="C84" s="21">
        <v>4961544.51</v>
      </c>
      <c r="D84" s="20">
        <v>4595900.529999999</v>
      </c>
      <c r="E84" s="22">
        <f t="shared" si="4"/>
        <v>0.079558723608842</v>
      </c>
      <c r="F84" s="23">
        <f t="shared" si="5"/>
        <v>365643.98000000045</v>
      </c>
      <c r="G84" s="21" t="e">
        <f>#REF!</f>
        <v>#REF!</v>
      </c>
      <c r="H84" s="21" t="e">
        <f>#REF!</f>
        <v>#REF!</v>
      </c>
      <c r="I84" s="21" t="e">
        <f>#REF!</f>
        <v>#REF!</v>
      </c>
      <c r="J84" s="21" t="e">
        <f>D84-#REF!-#REF!</f>
        <v>#REF!</v>
      </c>
      <c r="K84" s="21" t="e">
        <f t="shared" si="6"/>
        <v>#REF!</v>
      </c>
      <c r="L84" s="22" t="str">
        <f t="shared" si="7"/>
        <v> </v>
      </c>
      <c r="R84" s="13"/>
      <c r="S84" s="13"/>
      <c r="T84" s="13"/>
      <c r="U84" s="13"/>
      <c r="V84" s="13"/>
      <c r="W84" s="13"/>
      <c r="X84" s="24"/>
      <c r="Y84" s="24"/>
      <c r="Z84" s="24"/>
      <c r="AC84" s="19"/>
      <c r="AD84" s="19"/>
      <c r="AG84" s="25"/>
      <c r="AH84" s="25"/>
      <c r="AI84" s="25"/>
      <c r="AK84" s="19"/>
      <c r="AL84" s="19"/>
      <c r="AM84" s="19"/>
    </row>
    <row r="85" spans="1:39" ht="15">
      <c r="A85" s="5" t="s">
        <v>74</v>
      </c>
      <c r="B85" s="20">
        <v>660049.27</v>
      </c>
      <c r="C85" s="21">
        <v>660608.86</v>
      </c>
      <c r="D85" s="20">
        <v>677049.1699999999</v>
      </c>
      <c r="E85" s="22">
        <f t="shared" si="4"/>
        <v>-0.02428229843336185</v>
      </c>
      <c r="F85" s="23">
        <f t="shared" si="5"/>
        <v>-16440.30999999994</v>
      </c>
      <c r="G85" s="21" t="e">
        <f>#REF!</f>
        <v>#REF!</v>
      </c>
      <c r="H85" s="21" t="e">
        <f>#REF!</f>
        <v>#REF!</v>
      </c>
      <c r="I85" s="21" t="e">
        <f>#REF!</f>
        <v>#REF!</v>
      </c>
      <c r="J85" s="21" t="e">
        <f>D85-#REF!-#REF!</f>
        <v>#REF!</v>
      </c>
      <c r="K85" s="21" t="e">
        <f t="shared" si="6"/>
        <v>#REF!</v>
      </c>
      <c r="L85" s="22" t="str">
        <f t="shared" si="7"/>
        <v> </v>
      </c>
      <c r="R85" s="13"/>
      <c r="S85" s="13"/>
      <c r="T85" s="13"/>
      <c r="U85" s="13"/>
      <c r="V85" s="13"/>
      <c r="W85" s="13"/>
      <c r="X85" s="24"/>
      <c r="Y85" s="24"/>
      <c r="Z85" s="24"/>
      <c r="AC85" s="19"/>
      <c r="AD85" s="19"/>
      <c r="AG85" s="25"/>
      <c r="AH85" s="25"/>
      <c r="AI85" s="25"/>
      <c r="AK85" s="19"/>
      <c r="AL85" s="19"/>
      <c r="AM85" s="19"/>
    </row>
    <row r="86" spans="1:39" ht="15">
      <c r="A86" s="5" t="s">
        <v>75</v>
      </c>
      <c r="B86" s="20">
        <v>1931827.5999999999</v>
      </c>
      <c r="C86" s="21">
        <v>1933486.2699999998</v>
      </c>
      <c r="D86" s="20">
        <v>1817177.95</v>
      </c>
      <c r="E86" s="22">
        <f t="shared" si="4"/>
        <v>0.0640049148736368</v>
      </c>
      <c r="F86" s="23">
        <f t="shared" si="5"/>
        <v>116308.31999999983</v>
      </c>
      <c r="G86" s="21" t="e">
        <f>#REF!</f>
        <v>#REF!</v>
      </c>
      <c r="H86" s="21" t="e">
        <f>#REF!</f>
        <v>#REF!</v>
      </c>
      <c r="I86" s="21" t="e">
        <f>#REF!</f>
        <v>#REF!</v>
      </c>
      <c r="J86" s="21" t="e">
        <f>D86-#REF!-#REF!</f>
        <v>#REF!</v>
      </c>
      <c r="K86" s="21" t="e">
        <f t="shared" si="6"/>
        <v>#REF!</v>
      </c>
      <c r="L86" s="22" t="str">
        <f t="shared" si="7"/>
        <v> </v>
      </c>
      <c r="R86" s="13"/>
      <c r="S86" s="13"/>
      <c r="T86" s="13"/>
      <c r="U86" s="13"/>
      <c r="V86" s="13"/>
      <c r="W86" s="13"/>
      <c r="X86" s="24"/>
      <c r="Y86" s="24"/>
      <c r="Z86" s="24"/>
      <c r="AC86" s="19"/>
      <c r="AD86" s="19"/>
      <c r="AG86" s="25"/>
      <c r="AH86" s="25"/>
      <c r="AI86" s="25"/>
      <c r="AK86" s="19"/>
      <c r="AL86" s="19"/>
      <c r="AM86" s="19"/>
    </row>
    <row r="87" spans="1:39" ht="15">
      <c r="A87" s="5" t="s">
        <v>76</v>
      </c>
      <c r="B87" s="20">
        <v>1655706.32</v>
      </c>
      <c r="C87" s="21">
        <v>1655837.57</v>
      </c>
      <c r="D87" s="20">
        <v>1539871.6999999997</v>
      </c>
      <c r="E87" s="22">
        <f t="shared" si="4"/>
        <v>0.07530878708921034</v>
      </c>
      <c r="F87" s="23">
        <f t="shared" si="5"/>
        <v>115965.87000000034</v>
      </c>
      <c r="G87" s="21" t="e">
        <f>#REF!</f>
        <v>#REF!</v>
      </c>
      <c r="H87" s="21" t="e">
        <f>#REF!</f>
        <v>#REF!</v>
      </c>
      <c r="I87" s="21" t="e">
        <f>#REF!</f>
        <v>#REF!</v>
      </c>
      <c r="J87" s="21" t="e">
        <f>D87-#REF!-#REF!</f>
        <v>#REF!</v>
      </c>
      <c r="K87" s="21" t="e">
        <f t="shared" si="6"/>
        <v>#REF!</v>
      </c>
      <c r="L87" s="22" t="str">
        <f t="shared" si="7"/>
        <v> </v>
      </c>
      <c r="R87" s="13"/>
      <c r="S87" s="13"/>
      <c r="T87" s="13"/>
      <c r="U87" s="13"/>
      <c r="V87" s="13"/>
      <c r="W87" s="13"/>
      <c r="X87" s="24"/>
      <c r="Y87" s="24"/>
      <c r="Z87" s="24"/>
      <c r="AC87" s="19"/>
      <c r="AD87" s="19"/>
      <c r="AG87" s="25"/>
      <c r="AH87" s="25"/>
      <c r="AI87" s="25"/>
      <c r="AK87" s="19"/>
      <c r="AL87" s="19"/>
      <c r="AM87" s="19"/>
    </row>
    <row r="88" spans="1:39" ht="15">
      <c r="A88" s="5" t="s">
        <v>77</v>
      </c>
      <c r="B88" s="20">
        <v>32161418.97</v>
      </c>
      <c r="C88" s="21">
        <v>32150290.88</v>
      </c>
      <c r="D88" s="20">
        <v>30481327.42</v>
      </c>
      <c r="E88" s="22">
        <f t="shared" si="4"/>
        <v>0.054753634479347654</v>
      </c>
      <c r="F88" s="23">
        <f t="shared" si="5"/>
        <v>1668963.4599999972</v>
      </c>
      <c r="G88" s="21" t="e">
        <f>#REF!</f>
        <v>#REF!</v>
      </c>
      <c r="H88" s="21" t="e">
        <f>#REF!</f>
        <v>#REF!</v>
      </c>
      <c r="I88" s="21" t="e">
        <f>#REF!</f>
        <v>#REF!</v>
      </c>
      <c r="J88" s="21" t="e">
        <f>D88-#REF!-#REF!</f>
        <v>#REF!</v>
      </c>
      <c r="K88" s="21" t="e">
        <f t="shared" si="6"/>
        <v>#REF!</v>
      </c>
      <c r="L88" s="22" t="str">
        <f t="shared" si="7"/>
        <v> </v>
      </c>
      <c r="R88" s="13"/>
      <c r="S88" s="13"/>
      <c r="T88" s="13"/>
      <c r="U88" s="13"/>
      <c r="V88" s="13"/>
      <c r="W88" s="13"/>
      <c r="X88" s="24"/>
      <c r="Y88" s="24"/>
      <c r="Z88" s="24"/>
      <c r="AC88" s="19"/>
      <c r="AD88" s="19"/>
      <c r="AG88" s="25"/>
      <c r="AH88" s="25"/>
      <c r="AI88" s="25"/>
      <c r="AK88" s="19"/>
      <c r="AL88" s="19"/>
      <c r="AM88" s="19"/>
    </row>
    <row r="89" spans="1:39" ht="15">
      <c r="A89" s="5" t="s">
        <v>78</v>
      </c>
      <c r="B89" s="20">
        <v>1880890.21</v>
      </c>
      <c r="C89" s="21">
        <v>1883475.06</v>
      </c>
      <c r="D89" s="20">
        <v>1742093.8200000003</v>
      </c>
      <c r="E89" s="22">
        <f t="shared" si="4"/>
        <v>0.08115592764114148</v>
      </c>
      <c r="F89" s="23">
        <f t="shared" si="5"/>
        <v>141381.23999999976</v>
      </c>
      <c r="G89" s="21" t="e">
        <f>#REF!</f>
        <v>#REF!</v>
      </c>
      <c r="H89" s="21" t="e">
        <f>#REF!</f>
        <v>#REF!</v>
      </c>
      <c r="I89" s="21" t="e">
        <f>#REF!</f>
        <v>#REF!</v>
      </c>
      <c r="J89" s="21" t="e">
        <f>D89-#REF!-#REF!</f>
        <v>#REF!</v>
      </c>
      <c r="K89" s="21" t="e">
        <f t="shared" si="6"/>
        <v>#REF!</v>
      </c>
      <c r="L89" s="22" t="str">
        <f t="shared" si="7"/>
        <v> </v>
      </c>
      <c r="R89" s="13"/>
      <c r="S89" s="13"/>
      <c r="T89" s="13"/>
      <c r="U89" s="13"/>
      <c r="V89" s="13"/>
      <c r="W89" s="13"/>
      <c r="X89" s="24"/>
      <c r="Y89" s="24"/>
      <c r="Z89" s="24"/>
      <c r="AC89" s="19"/>
      <c r="AD89" s="19"/>
      <c r="AG89" s="25"/>
      <c r="AH89" s="25"/>
      <c r="AI89" s="25"/>
      <c r="AK89" s="19"/>
      <c r="AL89" s="19"/>
      <c r="AM89" s="19"/>
    </row>
    <row r="90" spans="1:39" ht="15">
      <c r="A90" s="5" t="s">
        <v>79</v>
      </c>
      <c r="B90" s="20">
        <v>78606512.86999999</v>
      </c>
      <c r="C90" s="21">
        <v>78558462.11</v>
      </c>
      <c r="D90" s="20">
        <v>76446591.32000001</v>
      </c>
      <c r="E90" s="22">
        <f t="shared" si="4"/>
        <v>0.027625440893235518</v>
      </c>
      <c r="F90" s="23">
        <f t="shared" si="5"/>
        <v>2111870.7899999917</v>
      </c>
      <c r="G90" s="21" t="e">
        <f>#REF!</f>
        <v>#REF!</v>
      </c>
      <c r="H90" s="21" t="e">
        <f>#REF!</f>
        <v>#REF!</v>
      </c>
      <c r="I90" s="21" t="e">
        <f>#REF!</f>
        <v>#REF!</v>
      </c>
      <c r="J90" s="21" t="e">
        <f>D90-#REF!-#REF!</f>
        <v>#REF!</v>
      </c>
      <c r="K90" s="21" t="e">
        <f t="shared" si="6"/>
        <v>#REF!</v>
      </c>
      <c r="L90" s="22" t="str">
        <f t="shared" si="7"/>
        <v> </v>
      </c>
      <c r="R90" s="13"/>
      <c r="S90" s="13"/>
      <c r="T90" s="13"/>
      <c r="U90" s="13"/>
      <c r="V90" s="13"/>
      <c r="W90" s="13"/>
      <c r="X90" s="24"/>
      <c r="Y90" s="24"/>
      <c r="Z90" s="24"/>
      <c r="AC90" s="19"/>
      <c r="AD90" s="19"/>
      <c r="AG90" s="25"/>
      <c r="AH90" s="25"/>
      <c r="AI90" s="25"/>
      <c r="AK90" s="19"/>
      <c r="AL90" s="19"/>
      <c r="AM90" s="19"/>
    </row>
    <row r="91" spans="1:39" ht="15">
      <c r="A91" s="5" t="s">
        <v>80</v>
      </c>
      <c r="B91" s="20">
        <v>7865935.76</v>
      </c>
      <c r="C91" s="21">
        <v>7862336.609999999</v>
      </c>
      <c r="D91" s="20">
        <v>7242081.250000002</v>
      </c>
      <c r="E91" s="22">
        <f t="shared" si="4"/>
        <v>0.085646009563894</v>
      </c>
      <c r="F91" s="23">
        <f t="shared" si="5"/>
        <v>620255.3599999975</v>
      </c>
      <c r="G91" s="21" t="e">
        <f>#REF!</f>
        <v>#REF!</v>
      </c>
      <c r="H91" s="21" t="e">
        <f>#REF!</f>
        <v>#REF!</v>
      </c>
      <c r="I91" s="21" t="e">
        <f>#REF!</f>
        <v>#REF!</v>
      </c>
      <c r="J91" s="21" t="e">
        <f>D91-#REF!-#REF!</f>
        <v>#REF!</v>
      </c>
      <c r="K91" s="21" t="e">
        <f t="shared" si="6"/>
        <v>#REF!</v>
      </c>
      <c r="L91" s="22" t="str">
        <f t="shared" si="7"/>
        <v> </v>
      </c>
      <c r="R91" s="13"/>
      <c r="S91" s="13"/>
      <c r="T91" s="13"/>
      <c r="U91" s="13"/>
      <c r="V91" s="13"/>
      <c r="W91" s="13"/>
      <c r="X91" s="24"/>
      <c r="Y91" s="24"/>
      <c r="Z91" s="24"/>
      <c r="AC91" s="19"/>
      <c r="AD91" s="19"/>
      <c r="AG91" s="25"/>
      <c r="AH91" s="25"/>
      <c r="AI91" s="25"/>
      <c r="AK91" s="19"/>
      <c r="AL91" s="19"/>
      <c r="AM91" s="19"/>
    </row>
    <row r="92" spans="1:39" ht="15">
      <c r="A92" s="5" t="s">
        <v>37</v>
      </c>
      <c r="B92" s="20">
        <v>9222889.379999999</v>
      </c>
      <c r="C92" s="21">
        <v>9222929</v>
      </c>
      <c r="D92" s="20">
        <v>8549838.600000001</v>
      </c>
      <c r="E92" s="22">
        <f t="shared" si="4"/>
        <v>0.07872550950844831</v>
      </c>
      <c r="F92" s="23">
        <f t="shared" si="5"/>
        <v>673090.3999999985</v>
      </c>
      <c r="G92" s="21" t="e">
        <f>#REF!</f>
        <v>#REF!</v>
      </c>
      <c r="H92" s="21" t="e">
        <f>#REF!</f>
        <v>#REF!</v>
      </c>
      <c r="I92" s="21" t="e">
        <f>#REF!</f>
        <v>#REF!</v>
      </c>
      <c r="J92" s="21" t="e">
        <f>D92-#REF!-#REF!</f>
        <v>#REF!</v>
      </c>
      <c r="K92" s="21" t="e">
        <f t="shared" si="6"/>
        <v>#REF!</v>
      </c>
      <c r="L92" s="22" t="str">
        <f t="shared" si="7"/>
        <v> </v>
      </c>
      <c r="R92" s="13"/>
      <c r="S92" s="13"/>
      <c r="T92" s="13"/>
      <c r="U92" s="13"/>
      <c r="V92" s="13"/>
      <c r="W92" s="13"/>
      <c r="X92" s="24"/>
      <c r="Y92" s="24"/>
      <c r="Z92" s="24"/>
      <c r="AC92" s="19"/>
      <c r="AD92" s="19"/>
      <c r="AG92" s="25"/>
      <c r="AH92" s="25"/>
      <c r="AI92" s="25"/>
      <c r="AK92" s="19"/>
      <c r="AL92" s="19"/>
      <c r="AM92" s="19"/>
    </row>
    <row r="93" spans="1:39" ht="15">
      <c r="A93" s="5" t="s">
        <v>81</v>
      </c>
      <c r="B93" s="20">
        <v>22999677.310000002</v>
      </c>
      <c r="C93" s="21">
        <v>22995907.240000002</v>
      </c>
      <c r="D93" s="20">
        <v>22064590.449999996</v>
      </c>
      <c r="E93" s="22">
        <f t="shared" si="4"/>
        <v>0.04220865971251267</v>
      </c>
      <c r="F93" s="23">
        <f t="shared" si="5"/>
        <v>931316.7900000066</v>
      </c>
      <c r="G93" s="21" t="e">
        <f>#REF!</f>
        <v>#REF!</v>
      </c>
      <c r="H93" s="21" t="e">
        <f>#REF!</f>
        <v>#REF!</v>
      </c>
      <c r="I93" s="21" t="e">
        <f>#REF!</f>
        <v>#REF!</v>
      </c>
      <c r="J93" s="21" t="e">
        <f>D93-#REF!-#REF!</f>
        <v>#REF!</v>
      </c>
      <c r="K93" s="21" t="e">
        <f t="shared" si="6"/>
        <v>#REF!</v>
      </c>
      <c r="L93" s="22" t="str">
        <f t="shared" si="7"/>
        <v> </v>
      </c>
      <c r="R93" s="13"/>
      <c r="S93" s="13"/>
      <c r="T93" s="13"/>
      <c r="U93" s="13"/>
      <c r="V93" s="13"/>
      <c r="W93" s="13"/>
      <c r="X93" s="24"/>
      <c r="Y93" s="24"/>
      <c r="Z93" s="24"/>
      <c r="AC93" s="19"/>
      <c r="AD93" s="19"/>
      <c r="AG93" s="25"/>
      <c r="AH93" s="25"/>
      <c r="AI93" s="25"/>
      <c r="AK93" s="19"/>
      <c r="AL93" s="19"/>
      <c r="AM93" s="19"/>
    </row>
    <row r="94" spans="1:39" ht="15">
      <c r="A94" s="5" t="s">
        <v>82</v>
      </c>
      <c r="B94" s="20">
        <v>5237721.01</v>
      </c>
      <c r="C94" s="21">
        <v>5237554.56</v>
      </c>
      <c r="D94" s="20">
        <v>5032599.05</v>
      </c>
      <c r="E94" s="22">
        <f t="shared" si="4"/>
        <v>0.040725578963021064</v>
      </c>
      <c r="F94" s="23">
        <f t="shared" si="5"/>
        <v>204955.50999999978</v>
      </c>
      <c r="G94" s="21" t="e">
        <f>#REF!</f>
        <v>#REF!</v>
      </c>
      <c r="H94" s="21" t="e">
        <f>#REF!</f>
        <v>#REF!</v>
      </c>
      <c r="I94" s="21" t="e">
        <f>#REF!</f>
        <v>#REF!</v>
      </c>
      <c r="J94" s="21" t="e">
        <f>D94-#REF!-#REF!</f>
        <v>#REF!</v>
      </c>
      <c r="K94" s="21" t="e">
        <f t="shared" si="6"/>
        <v>#REF!</v>
      </c>
      <c r="L94" s="22" t="str">
        <f t="shared" si="7"/>
        <v> </v>
      </c>
      <c r="R94" s="13"/>
      <c r="S94" s="13"/>
      <c r="T94" s="13"/>
      <c r="U94" s="13"/>
      <c r="V94" s="13"/>
      <c r="W94" s="13"/>
      <c r="X94" s="24"/>
      <c r="Y94" s="24"/>
      <c r="Z94" s="24"/>
      <c r="AC94" s="19"/>
      <c r="AD94" s="19"/>
      <c r="AG94" s="25"/>
      <c r="AH94" s="25"/>
      <c r="AI94" s="25"/>
      <c r="AK94" s="19"/>
      <c r="AL94" s="19"/>
      <c r="AM94" s="19"/>
    </row>
    <row r="95" spans="1:39" ht="15">
      <c r="A95" s="5" t="s">
        <v>83</v>
      </c>
      <c r="B95" s="20">
        <v>17378867.52</v>
      </c>
      <c r="C95" s="21">
        <v>17374770.64</v>
      </c>
      <c r="D95" s="20">
        <v>15988403.84</v>
      </c>
      <c r="E95" s="22">
        <f t="shared" si="4"/>
        <v>0.08671076949730092</v>
      </c>
      <c r="F95" s="23">
        <f t="shared" si="5"/>
        <v>1386366.8000000007</v>
      </c>
      <c r="G95" s="21" t="e">
        <f>#REF!</f>
        <v>#REF!</v>
      </c>
      <c r="H95" s="21" t="e">
        <f>#REF!</f>
        <v>#REF!</v>
      </c>
      <c r="I95" s="21" t="e">
        <f>#REF!</f>
        <v>#REF!</v>
      </c>
      <c r="J95" s="21" t="e">
        <f>D95-#REF!-#REF!</f>
        <v>#REF!</v>
      </c>
      <c r="K95" s="21" t="e">
        <f t="shared" si="6"/>
        <v>#REF!</v>
      </c>
      <c r="L95" s="22" t="str">
        <f t="shared" si="7"/>
        <v> </v>
      </c>
      <c r="R95" s="13"/>
      <c r="S95" s="13"/>
      <c r="T95" s="13"/>
      <c r="U95" s="13"/>
      <c r="V95" s="13"/>
      <c r="W95" s="13"/>
      <c r="X95" s="24"/>
      <c r="Y95" s="24"/>
      <c r="Z95" s="24"/>
      <c r="AC95" s="19"/>
      <c r="AD95" s="19"/>
      <c r="AG95" s="25"/>
      <c r="AH95" s="25"/>
      <c r="AI95" s="25"/>
      <c r="AK95" s="19"/>
      <c r="AL95" s="19"/>
      <c r="AM95" s="19"/>
    </row>
    <row r="96" spans="1:39" ht="15">
      <c r="A96" s="5" t="s">
        <v>84</v>
      </c>
      <c r="B96" s="20">
        <v>1006594.3</v>
      </c>
      <c r="C96" s="21">
        <v>1006318.1100000001</v>
      </c>
      <c r="D96" s="20">
        <v>1025073.21</v>
      </c>
      <c r="E96" s="22">
        <f t="shared" si="4"/>
        <v>-0.018296351730819168</v>
      </c>
      <c r="F96" s="23">
        <f t="shared" si="5"/>
        <v>-18755.09999999986</v>
      </c>
      <c r="G96" s="21" t="e">
        <f>#REF!</f>
        <v>#REF!</v>
      </c>
      <c r="H96" s="21" t="e">
        <f>#REF!</f>
        <v>#REF!</v>
      </c>
      <c r="I96" s="21" t="e">
        <f>#REF!</f>
        <v>#REF!</v>
      </c>
      <c r="J96" s="21" t="e">
        <f>D96-#REF!-#REF!</f>
        <v>#REF!</v>
      </c>
      <c r="K96" s="21" t="e">
        <f t="shared" si="6"/>
        <v>#REF!</v>
      </c>
      <c r="L96" s="22" t="str">
        <f t="shared" si="7"/>
        <v> </v>
      </c>
      <c r="R96" s="13"/>
      <c r="S96" s="13"/>
      <c r="T96" s="13"/>
      <c r="U96" s="13"/>
      <c r="V96" s="13"/>
      <c r="W96" s="13"/>
      <c r="X96" s="24"/>
      <c r="Y96" s="24"/>
      <c r="Z96" s="24"/>
      <c r="AC96" s="19"/>
      <c r="AD96" s="19"/>
      <c r="AG96" s="25"/>
      <c r="AH96" s="25"/>
      <c r="AI96" s="25"/>
      <c r="AK96" s="19"/>
      <c r="AL96" s="19"/>
      <c r="AM96" s="19"/>
    </row>
    <row r="97" spans="1:39" ht="15">
      <c r="A97" s="5" t="s">
        <v>39</v>
      </c>
      <c r="B97" s="20">
        <v>2825205.96</v>
      </c>
      <c r="C97" s="21">
        <v>2827716.25</v>
      </c>
      <c r="D97" s="20">
        <v>2692225.5</v>
      </c>
      <c r="E97" s="22">
        <f t="shared" si="4"/>
        <v>0.05032667211569016</v>
      </c>
      <c r="F97" s="23">
        <f t="shared" si="5"/>
        <v>135490.75</v>
      </c>
      <c r="G97" s="21" t="e">
        <f>#REF!</f>
        <v>#REF!</v>
      </c>
      <c r="H97" s="21" t="e">
        <f>#REF!</f>
        <v>#REF!</v>
      </c>
      <c r="I97" s="21" t="e">
        <f>#REF!</f>
        <v>#REF!</v>
      </c>
      <c r="J97" s="21" t="e">
        <f>D97-#REF!-#REF!</f>
        <v>#REF!</v>
      </c>
      <c r="K97" s="21" t="e">
        <f t="shared" si="6"/>
        <v>#REF!</v>
      </c>
      <c r="L97" s="22" t="str">
        <f t="shared" si="7"/>
        <v> </v>
      </c>
      <c r="R97" s="13"/>
      <c r="S97" s="13"/>
      <c r="T97" s="13"/>
      <c r="U97" s="13"/>
      <c r="V97" s="13"/>
      <c r="W97" s="13"/>
      <c r="X97" s="24"/>
      <c r="Y97" s="24"/>
      <c r="Z97" s="24"/>
      <c r="AC97" s="19"/>
      <c r="AD97" s="19"/>
      <c r="AG97" s="25"/>
      <c r="AH97" s="25"/>
      <c r="AI97" s="25"/>
      <c r="AK97" s="19"/>
      <c r="AL97" s="19"/>
      <c r="AM97" s="19"/>
    </row>
    <row r="98" spans="1:39" ht="15">
      <c r="A98" s="5" t="s">
        <v>85</v>
      </c>
      <c r="B98" s="20">
        <v>2290245.76</v>
      </c>
      <c r="C98" s="21">
        <v>2290967.59</v>
      </c>
      <c r="D98" s="20">
        <v>2224847.49</v>
      </c>
      <c r="E98" s="22">
        <f t="shared" si="4"/>
        <v>0.02971893592580569</v>
      </c>
      <c r="F98" s="23">
        <f t="shared" si="5"/>
        <v>66120.09999999963</v>
      </c>
      <c r="G98" s="21" t="e">
        <f>#REF!</f>
        <v>#REF!</v>
      </c>
      <c r="H98" s="21" t="e">
        <f>#REF!</f>
        <v>#REF!</v>
      </c>
      <c r="I98" s="21" t="e">
        <f>#REF!</f>
        <v>#REF!</v>
      </c>
      <c r="J98" s="21" t="e">
        <f>D98-#REF!-#REF!</f>
        <v>#REF!</v>
      </c>
      <c r="K98" s="21" t="e">
        <f t="shared" si="6"/>
        <v>#REF!</v>
      </c>
      <c r="L98" s="22" t="str">
        <f t="shared" si="7"/>
        <v> </v>
      </c>
      <c r="R98" s="13"/>
      <c r="S98" s="13"/>
      <c r="T98" s="13"/>
      <c r="U98" s="13"/>
      <c r="V98" s="13"/>
      <c r="W98" s="13"/>
      <c r="X98" s="24"/>
      <c r="Y98" s="24"/>
      <c r="Z98" s="24"/>
      <c r="AC98" s="19"/>
      <c r="AD98" s="19"/>
      <c r="AG98" s="25"/>
      <c r="AH98" s="25"/>
      <c r="AI98" s="25"/>
      <c r="AK98" s="19"/>
      <c r="AL98" s="19"/>
      <c r="AM98" s="19"/>
    </row>
    <row r="99" spans="1:39" ht="15">
      <c r="A99" s="5" t="s">
        <v>86</v>
      </c>
      <c r="B99" s="20">
        <v>3633847.18</v>
      </c>
      <c r="C99" s="21">
        <v>3634924.7300000004</v>
      </c>
      <c r="D99" s="20">
        <v>3565621.33</v>
      </c>
      <c r="E99" s="22">
        <f t="shared" si="4"/>
        <v>0.019436556377118254</v>
      </c>
      <c r="F99" s="23">
        <f t="shared" si="5"/>
        <v>69303.40000000037</v>
      </c>
      <c r="G99" s="21" t="e">
        <f>#REF!</f>
        <v>#REF!</v>
      </c>
      <c r="H99" s="21" t="e">
        <f>#REF!</f>
        <v>#REF!</v>
      </c>
      <c r="I99" s="21" t="e">
        <f>#REF!</f>
        <v>#REF!</v>
      </c>
      <c r="J99" s="21" t="e">
        <f>D99-#REF!-#REF!</f>
        <v>#REF!</v>
      </c>
      <c r="K99" s="21" t="e">
        <f t="shared" si="6"/>
        <v>#REF!</v>
      </c>
      <c r="L99" s="22" t="str">
        <f t="shared" si="7"/>
        <v> </v>
      </c>
      <c r="R99" s="13"/>
      <c r="S99" s="13"/>
      <c r="T99" s="13"/>
      <c r="U99" s="13"/>
      <c r="V99" s="13"/>
      <c r="W99" s="13"/>
      <c r="X99" s="24"/>
      <c r="Y99" s="24"/>
      <c r="Z99" s="24"/>
      <c r="AC99" s="19"/>
      <c r="AD99" s="19"/>
      <c r="AG99" s="25"/>
      <c r="AH99" s="25"/>
      <c r="AI99" s="25"/>
      <c r="AK99" s="19"/>
      <c r="AL99" s="19"/>
      <c r="AM99" s="19"/>
    </row>
    <row r="100" spans="1:39" ht="15">
      <c r="A100" s="5" t="s">
        <v>87</v>
      </c>
      <c r="B100" s="20">
        <v>5292090.7700000005</v>
      </c>
      <c r="C100" s="21">
        <v>5294353.760000001</v>
      </c>
      <c r="D100" s="20">
        <v>5089391.800000001</v>
      </c>
      <c r="E100" s="22">
        <f t="shared" si="4"/>
        <v>0.040272387753680104</v>
      </c>
      <c r="F100" s="23">
        <f t="shared" si="5"/>
        <v>204961.95999999996</v>
      </c>
      <c r="G100" s="21" t="e">
        <f>#REF!</f>
        <v>#REF!</v>
      </c>
      <c r="H100" s="21" t="e">
        <f>#REF!</f>
        <v>#REF!</v>
      </c>
      <c r="I100" s="21" t="e">
        <f>#REF!</f>
        <v>#REF!</v>
      </c>
      <c r="J100" s="21" t="e">
        <f>D100-#REF!-#REF!</f>
        <v>#REF!</v>
      </c>
      <c r="K100" s="21" t="e">
        <f t="shared" si="6"/>
        <v>#REF!</v>
      </c>
      <c r="L100" s="22" t="str">
        <f t="shared" si="7"/>
        <v> </v>
      </c>
      <c r="R100" s="13"/>
      <c r="S100" s="13"/>
      <c r="T100" s="13"/>
      <c r="U100" s="13"/>
      <c r="V100" s="13"/>
      <c r="W100" s="13"/>
      <c r="X100" s="24"/>
      <c r="Y100" s="24"/>
      <c r="Z100" s="24"/>
      <c r="AC100" s="19"/>
      <c r="AD100" s="19"/>
      <c r="AG100" s="25"/>
      <c r="AH100" s="25"/>
      <c r="AI100" s="25"/>
      <c r="AK100" s="19"/>
      <c r="AL100" s="19"/>
      <c r="AM100" s="19"/>
    </row>
    <row r="101" spans="1:39" ht="15">
      <c r="A101" s="5" t="s">
        <v>88</v>
      </c>
      <c r="B101" s="20">
        <v>12564405.52</v>
      </c>
      <c r="C101" s="21">
        <v>12553359.04</v>
      </c>
      <c r="D101" s="20">
        <v>12623119.52</v>
      </c>
      <c r="E101" s="22">
        <f t="shared" si="4"/>
        <v>-0.005526405726371547</v>
      </c>
      <c r="F101" s="23">
        <f t="shared" si="5"/>
        <v>-69760.48000000045</v>
      </c>
      <c r="G101" s="21" t="e">
        <f>#REF!</f>
        <v>#REF!</v>
      </c>
      <c r="H101" s="21" t="e">
        <f>#REF!</f>
        <v>#REF!</v>
      </c>
      <c r="I101" s="21" t="e">
        <f>#REF!</f>
        <v>#REF!</v>
      </c>
      <c r="J101" s="21" t="e">
        <f>D101-#REF!-#REF!</f>
        <v>#REF!</v>
      </c>
      <c r="K101" s="21" t="e">
        <f t="shared" si="6"/>
        <v>#REF!</v>
      </c>
      <c r="L101" s="22" t="str">
        <f t="shared" si="7"/>
        <v> </v>
      </c>
      <c r="R101" s="13"/>
      <c r="S101" s="13"/>
      <c r="T101" s="13"/>
      <c r="U101" s="13"/>
      <c r="V101" s="13"/>
      <c r="W101" s="13"/>
      <c r="X101" s="24"/>
      <c r="Y101" s="24"/>
      <c r="Z101" s="24"/>
      <c r="AC101" s="19"/>
      <c r="AD101" s="19"/>
      <c r="AG101" s="25"/>
      <c r="AH101" s="25"/>
      <c r="AI101" s="25"/>
      <c r="AK101" s="19"/>
      <c r="AL101" s="19"/>
      <c r="AM101" s="19"/>
    </row>
    <row r="102" spans="1:39" ht="15">
      <c r="A102" s="5" t="s">
        <v>89</v>
      </c>
      <c r="B102" s="20">
        <v>2861079.9</v>
      </c>
      <c r="C102" s="21">
        <v>2861078</v>
      </c>
      <c r="D102" s="20">
        <v>2830554.3</v>
      </c>
      <c r="E102" s="22">
        <f t="shared" si="4"/>
        <v>0.010783647570371707</v>
      </c>
      <c r="F102" s="23">
        <f t="shared" si="5"/>
        <v>30523.700000000186</v>
      </c>
      <c r="G102" s="21" t="e">
        <f>#REF!</f>
        <v>#REF!</v>
      </c>
      <c r="H102" s="21" t="e">
        <f>#REF!</f>
        <v>#REF!</v>
      </c>
      <c r="I102" s="21" t="e">
        <f>#REF!</f>
        <v>#REF!</v>
      </c>
      <c r="J102" s="21" t="e">
        <f>D102-#REF!-#REF!</f>
        <v>#REF!</v>
      </c>
      <c r="K102" s="21" t="e">
        <f t="shared" si="6"/>
        <v>#REF!</v>
      </c>
      <c r="L102" s="22" t="str">
        <f t="shared" si="7"/>
        <v> </v>
      </c>
      <c r="R102" s="13"/>
      <c r="S102" s="13"/>
      <c r="T102" s="13"/>
      <c r="U102" s="13"/>
      <c r="V102" s="13"/>
      <c r="W102" s="13"/>
      <c r="X102" s="24"/>
      <c r="Y102" s="24"/>
      <c r="Z102" s="24"/>
      <c r="AC102" s="19"/>
      <c r="AD102" s="19"/>
      <c r="AG102" s="25"/>
      <c r="AH102" s="25"/>
      <c r="AI102" s="25"/>
      <c r="AK102" s="19"/>
      <c r="AL102" s="19"/>
      <c r="AM102" s="19"/>
    </row>
    <row r="103" spans="1:39" ht="15">
      <c r="A103" s="5" t="s">
        <v>90</v>
      </c>
      <c r="B103" s="20">
        <v>7414319.98</v>
      </c>
      <c r="C103" s="21">
        <v>7414600.950000001</v>
      </c>
      <c r="D103" s="20">
        <v>6954038.42</v>
      </c>
      <c r="E103" s="22">
        <f t="shared" si="4"/>
        <v>0.06622950610618013</v>
      </c>
      <c r="F103" s="23">
        <f t="shared" si="5"/>
        <v>460562.5300000012</v>
      </c>
      <c r="G103" s="21" t="e">
        <f>#REF!</f>
        <v>#REF!</v>
      </c>
      <c r="H103" s="21" t="e">
        <f>#REF!</f>
        <v>#REF!</v>
      </c>
      <c r="I103" s="21" t="e">
        <f>#REF!</f>
        <v>#REF!</v>
      </c>
      <c r="J103" s="21" t="e">
        <f>D103-#REF!-#REF!</f>
        <v>#REF!</v>
      </c>
      <c r="K103" s="21" t="e">
        <f t="shared" si="6"/>
        <v>#REF!</v>
      </c>
      <c r="L103" s="22" t="str">
        <f t="shared" si="7"/>
        <v> </v>
      </c>
      <c r="R103" s="13"/>
      <c r="S103" s="13"/>
      <c r="T103" s="13"/>
      <c r="U103" s="13"/>
      <c r="V103" s="13"/>
      <c r="W103" s="13"/>
      <c r="X103" s="24"/>
      <c r="Y103" s="24"/>
      <c r="Z103" s="24"/>
      <c r="AC103" s="19"/>
      <c r="AD103" s="19"/>
      <c r="AG103" s="25"/>
      <c r="AH103" s="25"/>
      <c r="AI103" s="25"/>
      <c r="AK103" s="19"/>
      <c r="AL103" s="19"/>
      <c r="AM103" s="19"/>
    </row>
    <row r="104" spans="1:39" ht="15">
      <c r="A104" s="5" t="s">
        <v>91</v>
      </c>
      <c r="B104" s="20">
        <v>6704459.84</v>
      </c>
      <c r="C104" s="21">
        <v>6703151.09</v>
      </c>
      <c r="D104" s="20">
        <v>6419344.119999999</v>
      </c>
      <c r="E104" s="22">
        <f t="shared" si="4"/>
        <v>0.044211209851762974</v>
      </c>
      <c r="F104" s="23">
        <f t="shared" si="5"/>
        <v>283806.97000000067</v>
      </c>
      <c r="G104" s="21" t="e">
        <f>#REF!</f>
        <v>#REF!</v>
      </c>
      <c r="H104" s="21" t="e">
        <f>#REF!</f>
        <v>#REF!</v>
      </c>
      <c r="I104" s="21" t="e">
        <f>#REF!</f>
        <v>#REF!</v>
      </c>
      <c r="J104" s="21" t="e">
        <f>D104-#REF!-#REF!</f>
        <v>#REF!</v>
      </c>
      <c r="K104" s="21" t="e">
        <f t="shared" si="6"/>
        <v>#REF!</v>
      </c>
      <c r="L104" s="22" t="str">
        <f t="shared" si="7"/>
        <v> </v>
      </c>
      <c r="R104" s="13"/>
      <c r="S104" s="13"/>
      <c r="T104" s="13"/>
      <c r="U104" s="13"/>
      <c r="V104" s="13"/>
      <c r="W104" s="13"/>
      <c r="X104" s="24"/>
      <c r="Y104" s="24"/>
      <c r="Z104" s="24"/>
      <c r="AC104" s="19"/>
      <c r="AD104" s="19"/>
      <c r="AG104" s="25"/>
      <c r="AH104" s="25"/>
      <c r="AI104" s="25"/>
      <c r="AK104" s="19"/>
      <c r="AL104" s="19"/>
      <c r="AM104" s="19"/>
    </row>
    <row r="105" spans="1:39" ht="15">
      <c r="A105" s="5" t="s">
        <v>92</v>
      </c>
      <c r="B105" s="20">
        <v>992434.68</v>
      </c>
      <c r="C105" s="21">
        <v>992941.01</v>
      </c>
      <c r="D105" s="20">
        <v>946627.19</v>
      </c>
      <c r="E105" s="22">
        <f t="shared" si="4"/>
        <v>0.048925089506461426</v>
      </c>
      <c r="F105" s="23">
        <f t="shared" si="5"/>
        <v>46313.820000000065</v>
      </c>
      <c r="G105" s="21" t="e">
        <f>#REF!</f>
        <v>#REF!</v>
      </c>
      <c r="H105" s="21" t="e">
        <f>#REF!</f>
        <v>#REF!</v>
      </c>
      <c r="I105" s="21" t="e">
        <f>#REF!</f>
        <v>#REF!</v>
      </c>
      <c r="J105" s="21" t="e">
        <f>D105-#REF!-#REF!</f>
        <v>#REF!</v>
      </c>
      <c r="K105" s="21" t="e">
        <f t="shared" si="6"/>
        <v>#REF!</v>
      </c>
      <c r="L105" s="22" t="str">
        <f t="shared" si="7"/>
        <v> </v>
      </c>
      <c r="R105" s="13"/>
      <c r="S105" s="13"/>
      <c r="T105" s="13"/>
      <c r="U105" s="13"/>
      <c r="V105" s="13"/>
      <c r="W105" s="13"/>
      <c r="X105" s="24"/>
      <c r="Y105" s="24"/>
      <c r="Z105" s="24"/>
      <c r="AC105" s="19"/>
      <c r="AD105" s="19"/>
      <c r="AG105" s="25"/>
      <c r="AH105" s="25"/>
      <c r="AI105" s="25"/>
      <c r="AK105" s="19"/>
      <c r="AL105" s="19"/>
      <c r="AM105" s="19"/>
    </row>
    <row r="106" spans="1:39" ht="15">
      <c r="A106" s="5" t="s">
        <v>93</v>
      </c>
      <c r="B106" s="20">
        <v>601743.13</v>
      </c>
      <c r="C106" s="21">
        <v>601958.55</v>
      </c>
      <c r="D106" s="20">
        <v>545658.1799999999</v>
      </c>
      <c r="E106" s="22">
        <f t="shared" si="4"/>
        <v>0.10317882524916995</v>
      </c>
      <c r="F106" s="23">
        <f t="shared" si="5"/>
        <v>56300.37000000011</v>
      </c>
      <c r="G106" s="21" t="e">
        <f>#REF!</f>
        <v>#REF!</v>
      </c>
      <c r="H106" s="21" t="e">
        <f>#REF!</f>
        <v>#REF!</v>
      </c>
      <c r="I106" s="21" t="e">
        <f>#REF!</f>
        <v>#REF!</v>
      </c>
      <c r="J106" s="21" t="e">
        <f>D106-#REF!-#REF!</f>
        <v>#REF!</v>
      </c>
      <c r="K106" s="21" t="e">
        <f t="shared" si="6"/>
        <v>#REF!</v>
      </c>
      <c r="L106" s="22" t="str">
        <f t="shared" si="7"/>
        <v> </v>
      </c>
      <c r="R106" s="13"/>
      <c r="S106" s="13"/>
      <c r="T106" s="13"/>
      <c r="U106" s="13"/>
      <c r="V106" s="13"/>
      <c r="W106" s="13"/>
      <c r="X106" s="24"/>
      <c r="Y106" s="24"/>
      <c r="Z106" s="24"/>
      <c r="AC106" s="19"/>
      <c r="AD106" s="19"/>
      <c r="AG106" s="25"/>
      <c r="AH106" s="25"/>
      <c r="AI106" s="25"/>
      <c r="AK106" s="19"/>
      <c r="AL106" s="19"/>
      <c r="AM106" s="19"/>
    </row>
    <row r="107" spans="1:39" ht="15">
      <c r="A107" s="5" t="s">
        <v>94</v>
      </c>
      <c r="B107" s="20">
        <v>1544796.08</v>
      </c>
      <c r="C107" s="21">
        <v>1544927.52</v>
      </c>
      <c r="D107" s="20">
        <v>1468704.2400000002</v>
      </c>
      <c r="E107" s="22">
        <f t="shared" si="4"/>
        <v>0.051898318207347034</v>
      </c>
      <c r="F107" s="23">
        <f t="shared" si="5"/>
        <v>76223.2799999998</v>
      </c>
      <c r="G107" s="21" t="e">
        <f>#REF!</f>
        <v>#REF!</v>
      </c>
      <c r="H107" s="21" t="e">
        <f>#REF!</f>
        <v>#REF!</v>
      </c>
      <c r="I107" s="21" t="e">
        <f>#REF!</f>
        <v>#REF!</v>
      </c>
      <c r="J107" s="21" t="e">
        <f>D107-#REF!-#REF!</f>
        <v>#REF!</v>
      </c>
      <c r="K107" s="21" t="e">
        <f t="shared" si="6"/>
        <v>#REF!</v>
      </c>
      <c r="L107" s="22" t="str">
        <f t="shared" si="7"/>
        <v> </v>
      </c>
      <c r="R107" s="13"/>
      <c r="S107" s="13"/>
      <c r="T107" s="13"/>
      <c r="U107" s="13"/>
      <c r="V107" s="13"/>
      <c r="W107" s="13"/>
      <c r="X107" s="24"/>
      <c r="Y107" s="24"/>
      <c r="Z107" s="24"/>
      <c r="AC107" s="19"/>
      <c r="AD107" s="19"/>
      <c r="AG107" s="25"/>
      <c r="AH107" s="25"/>
      <c r="AI107" s="25"/>
      <c r="AK107" s="19"/>
      <c r="AL107" s="19"/>
      <c r="AM107" s="19"/>
    </row>
    <row r="108" spans="1:39" ht="15">
      <c r="A108" s="5" t="s">
        <v>95</v>
      </c>
      <c r="B108" s="20">
        <v>3108776.17</v>
      </c>
      <c r="C108" s="21">
        <v>3110727.55</v>
      </c>
      <c r="D108" s="20">
        <v>3509401.0299999993</v>
      </c>
      <c r="E108" s="22">
        <f t="shared" si="4"/>
        <v>-0.11360157377055298</v>
      </c>
      <c r="F108" s="23">
        <f t="shared" si="5"/>
        <v>-398673.4799999995</v>
      </c>
      <c r="G108" s="21" t="e">
        <f>#REF!</f>
        <v>#REF!</v>
      </c>
      <c r="H108" s="21" t="e">
        <f>#REF!</f>
        <v>#REF!</v>
      </c>
      <c r="I108" s="21" t="e">
        <f>#REF!</f>
        <v>#REF!</v>
      </c>
      <c r="J108" s="21" t="e">
        <f>D108-#REF!-#REF!</f>
        <v>#REF!</v>
      </c>
      <c r="K108" s="21" t="e">
        <f t="shared" si="6"/>
        <v>#REF!</v>
      </c>
      <c r="L108" s="22" t="str">
        <f t="shared" si="7"/>
        <v> </v>
      </c>
      <c r="R108" s="13"/>
      <c r="S108" s="13"/>
      <c r="T108" s="13"/>
      <c r="U108" s="13"/>
      <c r="V108" s="13"/>
      <c r="W108" s="13"/>
      <c r="X108" s="24"/>
      <c r="Y108" s="24"/>
      <c r="Z108" s="24"/>
      <c r="AC108" s="19"/>
      <c r="AD108" s="19"/>
      <c r="AG108" s="25"/>
      <c r="AH108" s="25"/>
      <c r="AI108" s="25"/>
      <c r="AK108" s="19"/>
      <c r="AL108" s="19"/>
      <c r="AM108" s="19"/>
    </row>
    <row r="109" spans="1:39" ht="15">
      <c r="A109" s="5" t="s">
        <v>96</v>
      </c>
      <c r="B109" s="20">
        <v>88873940.77</v>
      </c>
      <c r="C109" s="21">
        <v>88835570.75</v>
      </c>
      <c r="D109" s="20">
        <v>82018593.05</v>
      </c>
      <c r="E109" s="22">
        <f t="shared" si="4"/>
        <v>0.08311502851364753</v>
      </c>
      <c r="F109" s="23">
        <f t="shared" si="5"/>
        <v>6816977.700000003</v>
      </c>
      <c r="G109" s="21" t="e">
        <f>#REF!</f>
        <v>#REF!</v>
      </c>
      <c r="H109" s="21" t="e">
        <f>#REF!</f>
        <v>#REF!</v>
      </c>
      <c r="I109" s="21" t="e">
        <f>#REF!</f>
        <v>#REF!</v>
      </c>
      <c r="J109" s="21" t="e">
        <f>D109-#REF!-#REF!</f>
        <v>#REF!</v>
      </c>
      <c r="K109" s="21" t="e">
        <f t="shared" si="6"/>
        <v>#REF!</v>
      </c>
      <c r="L109" s="22" t="str">
        <f t="shared" si="7"/>
        <v> </v>
      </c>
      <c r="R109" s="13"/>
      <c r="S109" s="13"/>
      <c r="T109" s="13"/>
      <c r="U109" s="13"/>
      <c r="V109" s="13"/>
      <c r="W109" s="13"/>
      <c r="X109" s="24"/>
      <c r="Y109" s="24"/>
      <c r="Z109" s="24"/>
      <c r="AC109" s="19"/>
      <c r="AD109" s="19"/>
      <c r="AG109" s="25"/>
      <c r="AH109" s="25"/>
      <c r="AI109" s="25"/>
      <c r="AK109" s="19"/>
      <c r="AL109" s="19"/>
      <c r="AM109" s="19"/>
    </row>
    <row r="110" spans="1:39" ht="15">
      <c r="A110" s="5" t="s">
        <v>97</v>
      </c>
      <c r="B110" s="20">
        <v>2330011.91</v>
      </c>
      <c r="C110" s="21">
        <v>2330210.9699999997</v>
      </c>
      <c r="D110" s="20">
        <v>2162901.37</v>
      </c>
      <c r="E110" s="22">
        <f t="shared" si="4"/>
        <v>0.07735424385070301</v>
      </c>
      <c r="F110" s="23">
        <f t="shared" si="5"/>
        <v>167309.59999999963</v>
      </c>
      <c r="G110" s="21" t="e">
        <f>#REF!</f>
        <v>#REF!</v>
      </c>
      <c r="H110" s="21" t="e">
        <f>#REF!</f>
        <v>#REF!</v>
      </c>
      <c r="I110" s="21" t="e">
        <f>#REF!</f>
        <v>#REF!</v>
      </c>
      <c r="J110" s="21" t="e">
        <f>D110-#REF!-#REF!</f>
        <v>#REF!</v>
      </c>
      <c r="K110" s="21" t="e">
        <f t="shared" si="6"/>
        <v>#REF!</v>
      </c>
      <c r="L110" s="22" t="str">
        <f t="shared" si="7"/>
        <v> </v>
      </c>
      <c r="R110" s="13"/>
      <c r="S110" s="13"/>
      <c r="T110" s="13"/>
      <c r="U110" s="13"/>
      <c r="V110" s="13"/>
      <c r="W110" s="13"/>
      <c r="X110" s="24"/>
      <c r="Y110" s="24"/>
      <c r="Z110" s="24"/>
      <c r="AC110" s="19"/>
      <c r="AD110" s="19"/>
      <c r="AG110" s="25"/>
      <c r="AH110" s="25"/>
      <c r="AI110" s="25"/>
      <c r="AK110" s="19"/>
      <c r="AL110" s="19"/>
      <c r="AM110" s="19"/>
    </row>
    <row r="111" spans="1:39" ht="15">
      <c r="A111" s="5" t="s">
        <v>98</v>
      </c>
      <c r="B111" s="20">
        <v>1222719.5299999998</v>
      </c>
      <c r="C111" s="21">
        <v>1223916.7799999998</v>
      </c>
      <c r="D111" s="20">
        <v>1214801.5199999998</v>
      </c>
      <c r="E111" s="22">
        <f t="shared" si="4"/>
        <v>0.007503497361445523</v>
      </c>
      <c r="F111" s="23">
        <f t="shared" si="5"/>
        <v>9115.26000000001</v>
      </c>
      <c r="G111" s="21" t="e">
        <f>#REF!</f>
        <v>#REF!</v>
      </c>
      <c r="H111" s="21" t="e">
        <f>#REF!</f>
        <v>#REF!</v>
      </c>
      <c r="I111" s="21" t="e">
        <f>#REF!</f>
        <v>#REF!</v>
      </c>
      <c r="J111" s="21" t="e">
        <f>D111-#REF!-#REF!</f>
        <v>#REF!</v>
      </c>
      <c r="K111" s="21" t="e">
        <f t="shared" si="6"/>
        <v>#REF!</v>
      </c>
      <c r="L111" s="22" t="str">
        <f t="shared" si="7"/>
        <v> </v>
      </c>
      <c r="R111" s="13"/>
      <c r="S111" s="13"/>
      <c r="T111" s="13"/>
      <c r="U111" s="13"/>
      <c r="V111" s="13"/>
      <c r="W111" s="13"/>
      <c r="X111" s="24"/>
      <c r="Y111" s="24"/>
      <c r="Z111" s="24"/>
      <c r="AC111" s="19"/>
      <c r="AD111" s="19"/>
      <c r="AG111" s="25"/>
      <c r="AH111" s="25"/>
      <c r="AI111" s="25"/>
      <c r="AK111" s="19"/>
      <c r="AL111" s="19"/>
      <c r="AM111" s="19"/>
    </row>
    <row r="112" spans="1:39" ht="15">
      <c r="A112" s="5" t="s">
        <v>99</v>
      </c>
      <c r="B112" s="20">
        <v>3356096.13</v>
      </c>
      <c r="C112" s="21">
        <v>3354737.3</v>
      </c>
      <c r="D112" s="20">
        <v>2947683.6400000006</v>
      </c>
      <c r="E112" s="22">
        <f t="shared" si="4"/>
        <v>0.13809272286764096</v>
      </c>
      <c r="F112" s="23">
        <f t="shared" si="5"/>
        <v>407053.6599999992</v>
      </c>
      <c r="G112" s="21" t="e">
        <f>#REF!</f>
        <v>#REF!</v>
      </c>
      <c r="H112" s="21" t="e">
        <f>#REF!</f>
        <v>#REF!</v>
      </c>
      <c r="I112" s="21" t="e">
        <f>#REF!</f>
        <v>#REF!</v>
      </c>
      <c r="J112" s="21" t="e">
        <f>D112-#REF!-#REF!</f>
        <v>#REF!</v>
      </c>
      <c r="K112" s="21" t="e">
        <f t="shared" si="6"/>
        <v>#REF!</v>
      </c>
      <c r="L112" s="22" t="str">
        <f t="shared" si="7"/>
        <v> </v>
      </c>
      <c r="R112" s="13"/>
      <c r="S112" s="13"/>
      <c r="T112" s="13"/>
      <c r="U112" s="13"/>
      <c r="V112" s="13"/>
      <c r="W112" s="13"/>
      <c r="X112" s="24"/>
      <c r="Y112" s="24"/>
      <c r="Z112" s="24"/>
      <c r="AC112" s="19"/>
      <c r="AD112" s="19"/>
      <c r="AG112" s="25"/>
      <c r="AH112" s="25"/>
      <c r="AI112" s="25"/>
      <c r="AK112" s="19"/>
      <c r="AL112" s="19"/>
      <c r="AM112" s="19"/>
    </row>
    <row r="113" spans="1:39" ht="15">
      <c r="A113" s="5" t="s">
        <v>100</v>
      </c>
      <c r="B113" s="20">
        <v>7177736.7700000005</v>
      </c>
      <c r="C113" s="21">
        <v>7179666.52</v>
      </c>
      <c r="D113" s="20">
        <v>6549226.140000001</v>
      </c>
      <c r="E113" s="22">
        <f t="shared" si="4"/>
        <v>0.09626181269715614</v>
      </c>
      <c r="F113" s="23">
        <f t="shared" si="5"/>
        <v>630440.379999999</v>
      </c>
      <c r="G113" s="21" t="e">
        <f>#REF!</f>
        <v>#REF!</v>
      </c>
      <c r="H113" s="21" t="e">
        <f>#REF!</f>
        <v>#REF!</v>
      </c>
      <c r="I113" s="21" t="e">
        <f>#REF!</f>
        <v>#REF!</v>
      </c>
      <c r="J113" s="21" t="e">
        <f>D113-#REF!-#REF!</f>
        <v>#REF!</v>
      </c>
      <c r="K113" s="21" t="e">
        <f t="shared" si="6"/>
        <v>#REF!</v>
      </c>
      <c r="L113" s="22" t="str">
        <f t="shared" si="7"/>
        <v> </v>
      </c>
      <c r="R113" s="13"/>
      <c r="S113" s="13"/>
      <c r="T113" s="13"/>
      <c r="U113" s="13"/>
      <c r="V113" s="13"/>
      <c r="W113" s="13"/>
      <c r="X113" s="24"/>
      <c r="Y113" s="24"/>
      <c r="Z113" s="24"/>
      <c r="AC113" s="19"/>
      <c r="AD113" s="19"/>
      <c r="AG113" s="25"/>
      <c r="AH113" s="25"/>
      <c r="AI113" s="25"/>
      <c r="AK113" s="19"/>
      <c r="AL113" s="19"/>
      <c r="AM113" s="19"/>
    </row>
    <row r="114" spans="1:39" ht="15">
      <c r="A114" s="5" t="s">
        <v>101</v>
      </c>
      <c r="B114" s="20">
        <v>3018546.32</v>
      </c>
      <c r="C114" s="21">
        <v>3018039.17</v>
      </c>
      <c r="D114" s="20">
        <v>2993838.369999999</v>
      </c>
      <c r="E114" s="22">
        <f t="shared" si="4"/>
        <v>0.008083535919142073</v>
      </c>
      <c r="F114" s="23">
        <f t="shared" si="5"/>
        <v>24200.800000000745</v>
      </c>
      <c r="G114" s="21" t="e">
        <f>#REF!</f>
        <v>#REF!</v>
      </c>
      <c r="H114" s="21" t="e">
        <f>#REF!</f>
        <v>#REF!</v>
      </c>
      <c r="I114" s="21" t="e">
        <f>#REF!</f>
        <v>#REF!</v>
      </c>
      <c r="J114" s="21" t="e">
        <f>D114-#REF!-#REF!</f>
        <v>#REF!</v>
      </c>
      <c r="K114" s="21" t="e">
        <f t="shared" si="6"/>
        <v>#REF!</v>
      </c>
      <c r="L114" s="22" t="str">
        <f t="shared" si="7"/>
        <v> </v>
      </c>
      <c r="R114" s="13"/>
      <c r="S114" s="13"/>
      <c r="T114" s="13"/>
      <c r="U114" s="13"/>
      <c r="V114" s="13"/>
      <c r="W114" s="13"/>
      <c r="X114" s="24"/>
      <c r="Y114" s="24"/>
      <c r="Z114" s="24"/>
      <c r="AC114" s="19"/>
      <c r="AD114" s="19"/>
      <c r="AG114" s="25"/>
      <c r="AH114" s="25"/>
      <c r="AI114" s="25"/>
      <c r="AK114" s="19"/>
      <c r="AL114" s="19"/>
      <c r="AM114" s="19"/>
    </row>
    <row r="115" spans="1:39" ht="15">
      <c r="A115" s="5" t="s">
        <v>102</v>
      </c>
      <c r="B115" s="20">
        <v>1198807.7799999998</v>
      </c>
      <c r="C115" s="21">
        <v>1199021.3299999998</v>
      </c>
      <c r="D115" s="20">
        <v>1220373.9499999997</v>
      </c>
      <c r="E115" s="22">
        <f t="shared" si="4"/>
        <v>-0.017496784489704886</v>
      </c>
      <c r="F115" s="23">
        <f t="shared" si="5"/>
        <v>-21352.61999999988</v>
      </c>
      <c r="G115" s="21" t="e">
        <f>#REF!</f>
        <v>#REF!</v>
      </c>
      <c r="H115" s="21" t="e">
        <f>#REF!</f>
        <v>#REF!</v>
      </c>
      <c r="I115" s="21" t="e">
        <f>#REF!</f>
        <v>#REF!</v>
      </c>
      <c r="J115" s="21" t="e">
        <f>D115-#REF!-#REF!</f>
        <v>#REF!</v>
      </c>
      <c r="K115" s="21" t="e">
        <f t="shared" si="6"/>
        <v>#REF!</v>
      </c>
      <c r="L115" s="22" t="str">
        <f t="shared" si="7"/>
        <v> </v>
      </c>
      <c r="R115" s="13"/>
      <c r="S115" s="13"/>
      <c r="T115" s="13"/>
      <c r="U115" s="13"/>
      <c r="V115" s="13"/>
      <c r="W115" s="13"/>
      <c r="X115" s="24"/>
      <c r="Y115" s="24"/>
      <c r="Z115" s="24"/>
      <c r="AC115" s="19"/>
      <c r="AD115" s="19"/>
      <c r="AG115" s="25"/>
      <c r="AH115" s="25"/>
      <c r="AI115" s="25"/>
      <c r="AK115" s="19"/>
      <c r="AL115" s="19"/>
      <c r="AM115" s="19"/>
    </row>
    <row r="116" spans="1:39" ht="15">
      <c r="A116" s="5" t="s">
        <v>103</v>
      </c>
      <c r="B116" s="20">
        <v>2730095.67</v>
      </c>
      <c r="C116" s="21">
        <v>2731203.63</v>
      </c>
      <c r="D116" s="20">
        <v>2557763.4000000004</v>
      </c>
      <c r="E116" s="22">
        <f t="shared" si="4"/>
        <v>0.06780933295081143</v>
      </c>
      <c r="F116" s="23">
        <f t="shared" si="5"/>
        <v>173440.22999999952</v>
      </c>
      <c r="G116" s="21" t="e">
        <f>#REF!</f>
        <v>#REF!</v>
      </c>
      <c r="H116" s="21" t="e">
        <f>#REF!</f>
        <v>#REF!</v>
      </c>
      <c r="I116" s="21" t="e">
        <f>#REF!</f>
        <v>#REF!</v>
      </c>
      <c r="J116" s="21" t="e">
        <f>D116-#REF!-#REF!</f>
        <v>#REF!</v>
      </c>
      <c r="K116" s="21" t="e">
        <f t="shared" si="6"/>
        <v>#REF!</v>
      </c>
      <c r="L116" s="22" t="str">
        <f t="shared" si="7"/>
        <v> </v>
      </c>
      <c r="R116" s="13"/>
      <c r="S116" s="13"/>
      <c r="T116" s="13"/>
      <c r="U116" s="13"/>
      <c r="V116" s="13"/>
      <c r="W116" s="13"/>
      <c r="X116" s="24"/>
      <c r="Y116" s="24"/>
      <c r="Z116" s="24"/>
      <c r="AC116" s="19"/>
      <c r="AD116" s="19"/>
      <c r="AG116" s="25"/>
      <c r="AH116" s="25"/>
      <c r="AI116" s="25"/>
      <c r="AK116" s="19"/>
      <c r="AL116" s="19"/>
      <c r="AM116" s="19"/>
    </row>
    <row r="117" spans="1:39" ht="15">
      <c r="A117" s="5" t="s">
        <v>104</v>
      </c>
      <c r="B117" s="20">
        <v>35644226.129999995</v>
      </c>
      <c r="C117" s="21">
        <v>35618834.69</v>
      </c>
      <c r="D117" s="20">
        <v>32261978.080000006</v>
      </c>
      <c r="E117" s="22">
        <f t="shared" si="4"/>
        <v>0.10404993152236347</v>
      </c>
      <c r="F117" s="23">
        <f t="shared" si="5"/>
        <v>3356856.609999992</v>
      </c>
      <c r="G117" s="21" t="e">
        <f>#REF!</f>
        <v>#REF!</v>
      </c>
      <c r="H117" s="21" t="e">
        <f>#REF!</f>
        <v>#REF!</v>
      </c>
      <c r="I117" s="21" t="e">
        <f>#REF!</f>
        <v>#REF!</v>
      </c>
      <c r="J117" s="21" t="e">
        <f>D117-#REF!-#REF!</f>
        <v>#REF!</v>
      </c>
      <c r="K117" s="21" t="e">
        <f t="shared" si="6"/>
        <v>#REF!</v>
      </c>
      <c r="L117" s="22" t="str">
        <f t="shared" si="7"/>
        <v> </v>
      </c>
      <c r="R117" s="13"/>
      <c r="S117" s="13"/>
      <c r="T117" s="13"/>
      <c r="U117" s="13"/>
      <c r="V117" s="13"/>
      <c r="W117" s="13"/>
      <c r="X117" s="24"/>
      <c r="Y117" s="24"/>
      <c r="Z117" s="24"/>
      <c r="AC117" s="19"/>
      <c r="AD117" s="19"/>
      <c r="AG117" s="25"/>
      <c r="AH117" s="25"/>
      <c r="AI117" s="25"/>
      <c r="AK117" s="19"/>
      <c r="AL117" s="19"/>
      <c r="AM117" s="19"/>
    </row>
    <row r="118" spans="1:39" ht="15">
      <c r="A118" s="5" t="s">
        <v>105</v>
      </c>
      <c r="B118" s="20">
        <v>1068788.82</v>
      </c>
      <c r="C118" s="21">
        <v>1069377.54</v>
      </c>
      <c r="D118" s="20">
        <v>996779.63</v>
      </c>
      <c r="E118" s="22">
        <f t="shared" si="4"/>
        <v>0.07283245746103383</v>
      </c>
      <c r="F118" s="23">
        <f t="shared" si="5"/>
        <v>72597.91000000003</v>
      </c>
      <c r="G118" s="21" t="e">
        <f>#REF!</f>
        <v>#REF!</v>
      </c>
      <c r="H118" s="21" t="e">
        <f>#REF!</f>
        <v>#REF!</v>
      </c>
      <c r="I118" s="21" t="e">
        <f>#REF!</f>
        <v>#REF!</v>
      </c>
      <c r="J118" s="21" t="e">
        <f>D118-#REF!-#REF!</f>
        <v>#REF!</v>
      </c>
      <c r="K118" s="21" t="e">
        <f t="shared" si="6"/>
        <v>#REF!</v>
      </c>
      <c r="L118" s="22" t="str">
        <f t="shared" si="7"/>
        <v> </v>
      </c>
      <c r="R118" s="13"/>
      <c r="S118" s="13"/>
      <c r="T118" s="13"/>
      <c r="U118" s="13"/>
      <c r="V118" s="13"/>
      <c r="W118" s="13"/>
      <c r="X118" s="24"/>
      <c r="Y118" s="24"/>
      <c r="Z118" s="24"/>
      <c r="AC118" s="19"/>
      <c r="AD118" s="19"/>
      <c r="AG118" s="25"/>
      <c r="AH118" s="25"/>
      <c r="AI118" s="25"/>
      <c r="AK118" s="19"/>
      <c r="AL118" s="19"/>
      <c r="AM118" s="19"/>
    </row>
    <row r="119" spans="1:39" ht="15">
      <c r="A119" s="5" t="s">
        <v>106</v>
      </c>
      <c r="B119" s="20">
        <v>596354.15</v>
      </c>
      <c r="C119" s="21">
        <v>596483.0900000001</v>
      </c>
      <c r="D119" s="20">
        <v>554431.25</v>
      </c>
      <c r="E119" s="22">
        <f t="shared" si="4"/>
        <v>0.07584680697561706</v>
      </c>
      <c r="F119" s="23">
        <f t="shared" si="5"/>
        <v>42051.840000000084</v>
      </c>
      <c r="G119" s="21" t="e">
        <f>#REF!</f>
        <v>#REF!</v>
      </c>
      <c r="H119" s="21" t="e">
        <f>#REF!</f>
        <v>#REF!</v>
      </c>
      <c r="I119" s="21" t="e">
        <f>#REF!</f>
        <v>#REF!</v>
      </c>
      <c r="J119" s="21" t="e">
        <f>D119-#REF!-#REF!</f>
        <v>#REF!</v>
      </c>
      <c r="K119" s="21" t="e">
        <f t="shared" si="6"/>
        <v>#REF!</v>
      </c>
      <c r="L119" s="22" t="str">
        <f t="shared" si="7"/>
        <v> </v>
      </c>
      <c r="R119" s="13"/>
      <c r="S119" s="13"/>
      <c r="T119" s="13"/>
      <c r="U119" s="13"/>
      <c r="V119" s="13"/>
      <c r="W119" s="13"/>
      <c r="X119" s="24"/>
      <c r="Y119" s="24"/>
      <c r="Z119" s="24"/>
      <c r="AC119" s="19"/>
      <c r="AD119" s="19"/>
      <c r="AG119" s="25"/>
      <c r="AH119" s="25"/>
      <c r="AI119" s="25"/>
      <c r="AK119" s="19"/>
      <c r="AL119" s="19"/>
      <c r="AM119" s="19"/>
    </row>
    <row r="120" spans="1:39" ht="15.75">
      <c r="A120" s="26" t="s">
        <v>107</v>
      </c>
      <c r="B120" s="5" t="s">
        <v>138</v>
      </c>
      <c r="C120" s="21" t="s">
        <v>138</v>
      </c>
      <c r="D120" s="20" t="s">
        <v>138</v>
      </c>
      <c r="E120" s="22" t="s">
        <v>138</v>
      </c>
      <c r="F120" s="23" t="s">
        <v>138</v>
      </c>
      <c r="G120" s="21"/>
      <c r="H120" s="21"/>
      <c r="I120" s="21"/>
      <c r="J120" s="21"/>
      <c r="K120" s="21" t="s">
        <v>138</v>
      </c>
      <c r="L120" s="22" t="s">
        <v>127</v>
      </c>
      <c r="R120" s="13"/>
      <c r="S120" s="13"/>
      <c r="T120" s="13"/>
      <c r="U120" s="13"/>
      <c r="V120" s="13"/>
      <c r="W120" s="13"/>
      <c r="X120" s="24"/>
      <c r="Y120" s="24"/>
      <c r="Z120" s="24"/>
      <c r="AC120" s="19"/>
      <c r="AD120" s="19"/>
      <c r="AK120" s="19"/>
      <c r="AL120" s="19"/>
      <c r="AM120" s="19"/>
    </row>
    <row r="121" spans="1:39" ht="15">
      <c r="A121" s="5" t="s">
        <v>108</v>
      </c>
      <c r="B121" s="20">
        <v>417753.14</v>
      </c>
      <c r="C121" s="21">
        <v>417065.09</v>
      </c>
      <c r="D121" s="20">
        <v>451095.37</v>
      </c>
      <c r="E121" s="22">
        <f aca="true" t="shared" si="8" ref="E121:E147">IF(ISERR(F121/D121)," ",F121/D121)</f>
        <v>-0.07543921366339887</v>
      </c>
      <c r="F121" s="23">
        <f aca="true" t="shared" si="9" ref="F121:F144">C121-D121</f>
        <v>-34030.27999999997</v>
      </c>
      <c r="G121" s="21" t="e">
        <f>#REF!</f>
        <v>#REF!</v>
      </c>
      <c r="H121" s="21" t="e">
        <f>#REF!</f>
        <v>#REF!</v>
      </c>
      <c r="I121" s="21" t="e">
        <f>#REF!</f>
        <v>#REF!</v>
      </c>
      <c r="J121" s="21" t="e">
        <f>D121-#REF!-#REF!</f>
        <v>#REF!</v>
      </c>
      <c r="K121" s="21" t="e">
        <f aca="true" t="shared" si="10" ref="K121:K147">F121-G121-H121-I121</f>
        <v>#REF!</v>
      </c>
      <c r="L121" s="22" t="str">
        <f aca="true" t="shared" si="11" ref="L121:L147">IF(ISERR(K121/J121)," ",K121/J121)</f>
        <v> </v>
      </c>
      <c r="R121" s="13"/>
      <c r="S121" s="13"/>
      <c r="T121" s="13"/>
      <c r="U121" s="13"/>
      <c r="V121" s="13"/>
      <c r="W121" s="13"/>
      <c r="X121" s="24"/>
      <c r="Y121" s="24"/>
      <c r="Z121" s="24"/>
      <c r="AC121" s="19"/>
      <c r="AD121" s="19"/>
      <c r="AG121" s="25"/>
      <c r="AH121" s="25"/>
      <c r="AI121" s="25"/>
      <c r="AK121" s="19"/>
      <c r="AL121" s="19"/>
      <c r="AM121" s="19"/>
    </row>
    <row r="122" spans="1:39" ht="15">
      <c r="A122" s="5" t="s">
        <v>109</v>
      </c>
      <c r="B122" s="20">
        <v>61182.8</v>
      </c>
      <c r="C122" s="21">
        <v>61082.67</v>
      </c>
      <c r="D122" s="20">
        <v>76385.63000000002</v>
      </c>
      <c r="E122" s="22">
        <f t="shared" si="8"/>
        <v>-0.20033820497389387</v>
      </c>
      <c r="F122" s="23">
        <f t="shared" si="9"/>
        <v>-15302.960000000021</v>
      </c>
      <c r="G122" s="21" t="e">
        <f>#REF!</f>
        <v>#REF!</v>
      </c>
      <c r="H122" s="21" t="e">
        <f>#REF!</f>
        <v>#REF!</v>
      </c>
      <c r="I122" s="21" t="e">
        <f>#REF!</f>
        <v>#REF!</v>
      </c>
      <c r="J122" s="21" t="e">
        <f>D122-#REF!-#REF!</f>
        <v>#REF!</v>
      </c>
      <c r="K122" s="21" t="e">
        <f t="shared" si="10"/>
        <v>#REF!</v>
      </c>
      <c r="L122" s="22" t="str">
        <f t="shared" si="11"/>
        <v> </v>
      </c>
      <c r="R122" s="13"/>
      <c r="S122" s="13"/>
      <c r="T122" s="13"/>
      <c r="U122" s="13"/>
      <c r="V122" s="13"/>
      <c r="W122" s="13"/>
      <c r="X122" s="24"/>
      <c r="Y122" s="24"/>
      <c r="Z122" s="24"/>
      <c r="AC122" s="19"/>
      <c r="AD122" s="19"/>
      <c r="AG122" s="25"/>
      <c r="AH122" s="25"/>
      <c r="AI122" s="25"/>
      <c r="AK122" s="19"/>
      <c r="AL122" s="19"/>
      <c r="AM122" s="19"/>
    </row>
    <row r="123" spans="1:39" ht="15">
      <c r="A123" s="5" t="s">
        <v>110</v>
      </c>
      <c r="B123" s="20">
        <v>53337.08</v>
      </c>
      <c r="C123" s="21">
        <v>53249.85</v>
      </c>
      <c r="D123" s="20">
        <v>56841.94</v>
      </c>
      <c r="E123" s="22">
        <f t="shared" si="8"/>
        <v>-0.06319435965767536</v>
      </c>
      <c r="F123" s="23">
        <f t="shared" si="9"/>
        <v>-3592.090000000004</v>
      </c>
      <c r="G123" s="21" t="e">
        <f>#REF!</f>
        <v>#REF!</v>
      </c>
      <c r="H123" s="21" t="e">
        <f>#REF!</f>
        <v>#REF!</v>
      </c>
      <c r="I123" s="21" t="e">
        <f>#REF!</f>
        <v>#REF!</v>
      </c>
      <c r="J123" s="21" t="e">
        <f>D123-#REF!-#REF!</f>
        <v>#REF!</v>
      </c>
      <c r="K123" s="21" t="e">
        <f t="shared" si="10"/>
        <v>#REF!</v>
      </c>
      <c r="L123" s="22" t="str">
        <f t="shared" si="11"/>
        <v> </v>
      </c>
      <c r="R123" s="13"/>
      <c r="S123" s="13"/>
      <c r="T123" s="13"/>
      <c r="U123" s="13"/>
      <c r="V123" s="13"/>
      <c r="W123" s="13"/>
      <c r="X123" s="24"/>
      <c r="Y123" s="24"/>
      <c r="Z123" s="24"/>
      <c r="AC123" s="19"/>
      <c r="AD123" s="19"/>
      <c r="AG123" s="25"/>
      <c r="AH123" s="25"/>
      <c r="AI123" s="25"/>
      <c r="AK123" s="19"/>
      <c r="AL123" s="19"/>
      <c r="AM123" s="19"/>
    </row>
    <row r="124" spans="1:39" ht="15">
      <c r="A124" s="5" t="s">
        <v>111</v>
      </c>
      <c r="B124" s="20">
        <v>118863.03</v>
      </c>
      <c r="C124" s="21">
        <v>118667.04000000001</v>
      </c>
      <c r="D124" s="20">
        <v>110428.12</v>
      </c>
      <c r="E124" s="22">
        <f t="shared" si="8"/>
        <v>0.07460889490828979</v>
      </c>
      <c r="F124" s="23">
        <f t="shared" si="9"/>
        <v>8238.920000000013</v>
      </c>
      <c r="G124" s="21" t="e">
        <f>#REF!</f>
        <v>#REF!</v>
      </c>
      <c r="H124" s="21" t="e">
        <f>#REF!</f>
        <v>#REF!</v>
      </c>
      <c r="I124" s="21" t="e">
        <f>#REF!</f>
        <v>#REF!</v>
      </c>
      <c r="J124" s="21" t="e">
        <f>D124-#REF!-#REF!</f>
        <v>#REF!</v>
      </c>
      <c r="K124" s="21" t="e">
        <f t="shared" si="10"/>
        <v>#REF!</v>
      </c>
      <c r="L124" s="22" t="str">
        <f t="shared" si="11"/>
        <v> </v>
      </c>
      <c r="R124" s="13"/>
      <c r="S124" s="13"/>
      <c r="T124" s="13"/>
      <c r="U124" s="13"/>
      <c r="V124" s="13"/>
      <c r="W124" s="13"/>
      <c r="X124" s="24"/>
      <c r="Y124" s="24"/>
      <c r="Z124" s="24"/>
      <c r="AC124" s="19"/>
      <c r="AD124" s="19"/>
      <c r="AG124" s="25"/>
      <c r="AH124" s="25"/>
      <c r="AI124" s="25"/>
      <c r="AK124" s="19"/>
      <c r="AL124" s="19"/>
      <c r="AM124" s="19"/>
    </row>
    <row r="125" spans="1:39" ht="15">
      <c r="A125" s="5" t="s">
        <v>112</v>
      </c>
      <c r="B125" s="20">
        <v>60552.02</v>
      </c>
      <c r="C125" s="21">
        <v>60456.079999999994</v>
      </c>
      <c r="D125" s="20">
        <v>64865.420000000006</v>
      </c>
      <c r="E125" s="22">
        <f t="shared" si="8"/>
        <v>-0.06797674323237267</v>
      </c>
      <c r="F125" s="23">
        <f t="shared" si="9"/>
        <v>-4409.340000000011</v>
      </c>
      <c r="G125" s="21" t="e">
        <f>#REF!</f>
        <v>#REF!</v>
      </c>
      <c r="H125" s="21" t="e">
        <f>#REF!</f>
        <v>#REF!</v>
      </c>
      <c r="I125" s="21" t="e">
        <f>#REF!</f>
        <v>#REF!</v>
      </c>
      <c r="J125" s="21" t="e">
        <f>D125-#REF!-#REF!</f>
        <v>#REF!</v>
      </c>
      <c r="K125" s="21" t="e">
        <f t="shared" si="10"/>
        <v>#REF!</v>
      </c>
      <c r="L125" s="22" t="str">
        <f t="shared" si="11"/>
        <v> </v>
      </c>
      <c r="R125" s="13"/>
      <c r="S125" s="13"/>
      <c r="T125" s="13"/>
      <c r="U125" s="13"/>
      <c r="V125" s="13"/>
      <c r="W125" s="13"/>
      <c r="X125" s="24"/>
      <c r="Y125" s="24"/>
      <c r="Z125" s="24"/>
      <c r="AC125" s="19"/>
      <c r="AD125" s="19"/>
      <c r="AG125" s="25"/>
      <c r="AH125" s="25"/>
      <c r="AI125" s="25"/>
      <c r="AK125" s="19"/>
      <c r="AL125" s="19"/>
      <c r="AM125" s="19"/>
    </row>
    <row r="126" spans="1:39" ht="15">
      <c r="A126" s="5" t="s">
        <v>113</v>
      </c>
      <c r="B126" s="20">
        <v>52562.75</v>
      </c>
      <c r="C126" s="21">
        <v>52475.899999999994</v>
      </c>
      <c r="D126" s="20">
        <v>50550.05</v>
      </c>
      <c r="E126" s="22">
        <f t="shared" si="8"/>
        <v>0.0380978851652964</v>
      </c>
      <c r="F126" s="23">
        <f t="shared" si="9"/>
        <v>1925.8499999999913</v>
      </c>
      <c r="G126" s="21" t="e">
        <f>#REF!</f>
        <v>#REF!</v>
      </c>
      <c r="H126" s="21" t="e">
        <f>#REF!</f>
        <v>#REF!</v>
      </c>
      <c r="I126" s="21" t="e">
        <f>#REF!</f>
        <v>#REF!</v>
      </c>
      <c r="J126" s="21" t="e">
        <f>D126-#REF!-#REF!</f>
        <v>#REF!</v>
      </c>
      <c r="K126" s="21" t="e">
        <f t="shared" si="10"/>
        <v>#REF!</v>
      </c>
      <c r="L126" s="22" t="str">
        <f t="shared" si="11"/>
        <v> </v>
      </c>
      <c r="R126" s="13"/>
      <c r="S126" s="13"/>
      <c r="T126" s="13"/>
      <c r="U126" s="13"/>
      <c r="V126" s="13"/>
      <c r="W126" s="13"/>
      <c r="X126" s="24"/>
      <c r="Y126" s="24"/>
      <c r="Z126" s="24"/>
      <c r="AC126" s="19"/>
      <c r="AD126" s="19"/>
      <c r="AG126" s="25"/>
      <c r="AH126" s="25"/>
      <c r="AI126" s="25"/>
      <c r="AK126" s="19"/>
      <c r="AL126" s="19"/>
      <c r="AM126" s="19"/>
    </row>
    <row r="127" spans="1:39" ht="15">
      <c r="A127" s="5" t="s">
        <v>114</v>
      </c>
      <c r="B127" s="20">
        <v>28986.16</v>
      </c>
      <c r="C127" s="21">
        <v>28938.43</v>
      </c>
      <c r="D127" s="20">
        <v>27679.500000000004</v>
      </c>
      <c r="E127" s="22">
        <f t="shared" si="8"/>
        <v>0.045482396719593796</v>
      </c>
      <c r="F127" s="23">
        <f t="shared" si="9"/>
        <v>1258.9299999999967</v>
      </c>
      <c r="G127" s="21" t="e">
        <f>#REF!</f>
        <v>#REF!</v>
      </c>
      <c r="H127" s="21" t="e">
        <f>#REF!</f>
        <v>#REF!</v>
      </c>
      <c r="I127" s="21" t="e">
        <f>#REF!</f>
        <v>#REF!</v>
      </c>
      <c r="J127" s="21" t="e">
        <f>D127-#REF!-#REF!</f>
        <v>#REF!</v>
      </c>
      <c r="K127" s="21" t="e">
        <f t="shared" si="10"/>
        <v>#REF!</v>
      </c>
      <c r="L127" s="22" t="str">
        <f t="shared" si="11"/>
        <v> </v>
      </c>
      <c r="R127" s="13"/>
      <c r="S127" s="13"/>
      <c r="T127" s="13"/>
      <c r="U127" s="13"/>
      <c r="V127" s="13"/>
      <c r="W127" s="13"/>
      <c r="X127" s="24"/>
      <c r="Y127" s="24"/>
      <c r="Z127" s="24"/>
      <c r="AC127" s="19"/>
      <c r="AD127" s="19"/>
      <c r="AG127" s="25"/>
      <c r="AH127" s="25"/>
      <c r="AI127" s="25"/>
      <c r="AK127" s="19"/>
      <c r="AL127" s="19"/>
      <c r="AM127" s="19"/>
    </row>
    <row r="128" spans="1:39" ht="15">
      <c r="A128" s="5" t="s">
        <v>115</v>
      </c>
      <c r="B128" s="20">
        <v>58764.02</v>
      </c>
      <c r="C128" s="21">
        <v>58669.58</v>
      </c>
      <c r="D128" s="20">
        <v>158207.46</v>
      </c>
      <c r="E128" s="22">
        <f t="shared" si="8"/>
        <v>-0.6291604706882975</v>
      </c>
      <c r="F128" s="23">
        <f t="shared" si="9"/>
        <v>-99537.87999999999</v>
      </c>
      <c r="G128" s="21" t="e">
        <f>#REF!</f>
        <v>#REF!</v>
      </c>
      <c r="H128" s="21" t="e">
        <f>#REF!</f>
        <v>#REF!</v>
      </c>
      <c r="I128" s="21" t="e">
        <f>#REF!</f>
        <v>#REF!</v>
      </c>
      <c r="J128" s="21" t="e">
        <f>D128-#REF!-#REF!</f>
        <v>#REF!</v>
      </c>
      <c r="K128" s="21" t="e">
        <f t="shared" si="10"/>
        <v>#REF!</v>
      </c>
      <c r="L128" s="22" t="str">
        <f t="shared" si="11"/>
        <v> </v>
      </c>
      <c r="R128" s="13"/>
      <c r="S128" s="13"/>
      <c r="T128" s="13"/>
      <c r="U128" s="13"/>
      <c r="V128" s="13"/>
      <c r="W128" s="13"/>
      <c r="X128" s="24"/>
      <c r="Y128" s="24"/>
      <c r="Z128" s="24"/>
      <c r="AC128" s="19"/>
      <c r="AD128" s="19"/>
      <c r="AG128" s="25"/>
      <c r="AH128" s="25"/>
      <c r="AI128" s="25"/>
      <c r="AK128" s="19"/>
      <c r="AL128" s="19"/>
      <c r="AM128" s="19"/>
    </row>
    <row r="129" spans="1:39" ht="15">
      <c r="A129" s="5" t="s">
        <v>116</v>
      </c>
      <c r="B129" s="20">
        <v>53802.31</v>
      </c>
      <c r="C129" s="21">
        <v>53714.20999999999</v>
      </c>
      <c r="D129" s="20">
        <v>54088.46</v>
      </c>
      <c r="E129" s="22">
        <f t="shared" si="8"/>
        <v>-0.006919220846738977</v>
      </c>
      <c r="F129" s="23">
        <f t="shared" si="9"/>
        <v>-374.2500000000073</v>
      </c>
      <c r="G129" s="21" t="e">
        <f>#REF!</f>
        <v>#REF!</v>
      </c>
      <c r="H129" s="21" t="e">
        <f>#REF!</f>
        <v>#REF!</v>
      </c>
      <c r="I129" s="21" t="e">
        <f>#REF!</f>
        <v>#REF!</v>
      </c>
      <c r="J129" s="21" t="e">
        <f>D129-#REF!-#REF!</f>
        <v>#REF!</v>
      </c>
      <c r="K129" s="21" t="e">
        <f t="shared" si="10"/>
        <v>#REF!</v>
      </c>
      <c r="L129" s="22" t="str">
        <f t="shared" si="11"/>
        <v> </v>
      </c>
      <c r="R129" s="13"/>
      <c r="S129" s="13"/>
      <c r="T129" s="13"/>
      <c r="U129" s="13"/>
      <c r="V129" s="13"/>
      <c r="W129" s="13"/>
      <c r="X129" s="24"/>
      <c r="Y129" s="24"/>
      <c r="Z129" s="24"/>
      <c r="AC129" s="19"/>
      <c r="AD129" s="19"/>
      <c r="AG129" s="25"/>
      <c r="AH129" s="25"/>
      <c r="AI129" s="25"/>
      <c r="AK129" s="19"/>
      <c r="AL129" s="19"/>
      <c r="AM129" s="19"/>
    </row>
    <row r="130" spans="1:39" ht="15">
      <c r="A130" s="5" t="s">
        <v>117</v>
      </c>
      <c r="B130" s="20">
        <v>110632.94</v>
      </c>
      <c r="C130" s="21">
        <v>110450.58</v>
      </c>
      <c r="D130" s="20">
        <v>94619.06</v>
      </c>
      <c r="E130" s="22">
        <f t="shared" si="8"/>
        <v>0.16731850855419622</v>
      </c>
      <c r="F130" s="23">
        <f t="shared" si="9"/>
        <v>15831.520000000004</v>
      </c>
      <c r="G130" s="21" t="e">
        <f>#REF!</f>
        <v>#REF!</v>
      </c>
      <c r="H130" s="21" t="e">
        <f>#REF!</f>
        <v>#REF!</v>
      </c>
      <c r="I130" s="21" t="e">
        <f>#REF!</f>
        <v>#REF!</v>
      </c>
      <c r="J130" s="21" t="e">
        <f>D130-#REF!-#REF!</f>
        <v>#REF!</v>
      </c>
      <c r="K130" s="21" t="e">
        <f t="shared" si="10"/>
        <v>#REF!</v>
      </c>
      <c r="L130" s="22" t="str">
        <f t="shared" si="11"/>
        <v> </v>
      </c>
      <c r="R130" s="13"/>
      <c r="S130" s="13"/>
      <c r="T130" s="13"/>
      <c r="U130" s="13"/>
      <c r="V130" s="13"/>
      <c r="W130" s="13"/>
      <c r="X130" s="24"/>
      <c r="Y130" s="24"/>
      <c r="Z130" s="24"/>
      <c r="AC130" s="19"/>
      <c r="AD130" s="19"/>
      <c r="AG130" s="25"/>
      <c r="AH130" s="25"/>
      <c r="AI130" s="25"/>
      <c r="AK130" s="19"/>
      <c r="AL130" s="19"/>
      <c r="AM130" s="19"/>
    </row>
    <row r="131" spans="1:39" ht="15">
      <c r="A131" s="5" t="s">
        <v>118</v>
      </c>
      <c r="B131" s="20">
        <v>149708.64</v>
      </c>
      <c r="C131" s="21">
        <v>149466.03000000003</v>
      </c>
      <c r="D131" s="20">
        <v>181527.40999999997</v>
      </c>
      <c r="E131" s="22">
        <f t="shared" si="8"/>
        <v>-0.17662004872983067</v>
      </c>
      <c r="F131" s="23">
        <f t="shared" si="9"/>
        <v>-32061.379999999946</v>
      </c>
      <c r="G131" s="21" t="e">
        <f>#REF!</f>
        <v>#REF!</v>
      </c>
      <c r="H131" s="21" t="e">
        <f>#REF!</f>
        <v>#REF!</v>
      </c>
      <c r="I131" s="21" t="e">
        <f>#REF!</f>
        <v>#REF!</v>
      </c>
      <c r="J131" s="21" t="e">
        <f>D131-#REF!-#REF!</f>
        <v>#REF!</v>
      </c>
      <c r="K131" s="21" t="e">
        <f t="shared" si="10"/>
        <v>#REF!</v>
      </c>
      <c r="L131" s="22" t="str">
        <f t="shared" si="11"/>
        <v> </v>
      </c>
      <c r="R131" s="13"/>
      <c r="S131" s="13"/>
      <c r="T131" s="13"/>
      <c r="U131" s="13"/>
      <c r="V131" s="13"/>
      <c r="W131" s="13"/>
      <c r="X131" s="24"/>
      <c r="Y131" s="24"/>
      <c r="Z131" s="24"/>
      <c r="AC131" s="19"/>
      <c r="AD131" s="19"/>
      <c r="AG131" s="25"/>
      <c r="AH131" s="25"/>
      <c r="AI131" s="25"/>
      <c r="AK131" s="19"/>
      <c r="AL131" s="19"/>
      <c r="AM131" s="19"/>
    </row>
    <row r="132" spans="1:39" ht="15">
      <c r="A132" s="5" t="s">
        <v>175</v>
      </c>
      <c r="B132" s="20">
        <v>170147.47000000003</v>
      </c>
      <c r="C132" s="21">
        <v>169867.66000000003</v>
      </c>
      <c r="D132" s="20">
        <v>0</v>
      </c>
      <c r="E132" s="22" t="str">
        <f t="shared" si="8"/>
        <v> </v>
      </c>
      <c r="F132" s="23">
        <f t="shared" si="9"/>
        <v>169867.66000000003</v>
      </c>
      <c r="G132" s="21" t="e">
        <f>#REF!</f>
        <v>#REF!</v>
      </c>
      <c r="H132" s="21" t="e">
        <f>#REF!</f>
        <v>#REF!</v>
      </c>
      <c r="I132" s="21" t="e">
        <f>#REF!</f>
        <v>#REF!</v>
      </c>
      <c r="J132" s="21" t="e">
        <f>D132-#REF!-#REF!</f>
        <v>#REF!</v>
      </c>
      <c r="K132" s="21" t="e">
        <f>F132-G132-H132-I132</f>
        <v>#REF!</v>
      </c>
      <c r="L132" s="22" t="str">
        <f>IF(ISERR(K132/J132)," ",K132/J132)</f>
        <v> </v>
      </c>
      <c r="R132" s="13"/>
      <c r="S132" s="13"/>
      <c r="T132" s="13"/>
      <c r="U132" s="13"/>
      <c r="V132" s="13"/>
      <c r="W132" s="13"/>
      <c r="X132" s="24"/>
      <c r="Y132" s="24"/>
      <c r="Z132" s="24"/>
      <c r="AC132" s="19"/>
      <c r="AD132" s="19"/>
      <c r="AG132" s="25"/>
      <c r="AH132" s="25"/>
      <c r="AI132" s="25"/>
      <c r="AK132" s="19"/>
      <c r="AL132" s="19"/>
      <c r="AM132" s="19"/>
    </row>
    <row r="133" spans="1:39" ht="15">
      <c r="A133" s="5" t="s">
        <v>119</v>
      </c>
      <c r="B133" s="20">
        <v>310744.33</v>
      </c>
      <c r="C133" s="21">
        <v>310233.51</v>
      </c>
      <c r="D133" s="20">
        <v>315739.12000000005</v>
      </c>
      <c r="E133" s="22">
        <f t="shared" si="8"/>
        <v>-0.017437212088258318</v>
      </c>
      <c r="F133" s="23">
        <f t="shared" si="9"/>
        <v>-5505.610000000044</v>
      </c>
      <c r="G133" s="21" t="e">
        <f>#REF!</f>
        <v>#REF!</v>
      </c>
      <c r="H133" s="21" t="e">
        <f>#REF!</f>
        <v>#REF!</v>
      </c>
      <c r="I133" s="21" t="e">
        <f>#REF!</f>
        <v>#REF!</v>
      </c>
      <c r="J133" s="21" t="e">
        <f>D133-#REF!-#REF!</f>
        <v>#REF!</v>
      </c>
      <c r="K133" s="21" t="e">
        <f t="shared" si="10"/>
        <v>#REF!</v>
      </c>
      <c r="L133" s="22" t="str">
        <f t="shared" si="11"/>
        <v> </v>
      </c>
      <c r="R133" s="13"/>
      <c r="S133" s="13"/>
      <c r="T133" s="13"/>
      <c r="U133" s="13"/>
      <c r="V133" s="13"/>
      <c r="W133" s="13"/>
      <c r="X133" s="24"/>
      <c r="Y133" s="24"/>
      <c r="Z133" s="24"/>
      <c r="AC133" s="19"/>
      <c r="AD133" s="19"/>
      <c r="AG133" s="25"/>
      <c r="AH133" s="25"/>
      <c r="AI133" s="25"/>
      <c r="AK133" s="19"/>
      <c r="AL133" s="19"/>
      <c r="AM133" s="19"/>
    </row>
    <row r="134" spans="1:39" ht="15">
      <c r="A134" s="5" t="s">
        <v>173</v>
      </c>
      <c r="B134" s="20">
        <v>206649.85</v>
      </c>
      <c r="C134" s="21">
        <v>206308.33000000002</v>
      </c>
      <c r="D134" s="20">
        <v>212271.00000000003</v>
      </c>
      <c r="E134" s="22">
        <f t="shared" si="8"/>
        <v>-0.028089894521625716</v>
      </c>
      <c r="F134" s="23">
        <f t="shared" si="9"/>
        <v>-5962.670000000013</v>
      </c>
      <c r="G134" s="21" t="e">
        <f>#REF!</f>
        <v>#REF!</v>
      </c>
      <c r="H134" s="21" t="e">
        <f>#REF!</f>
        <v>#REF!</v>
      </c>
      <c r="I134" s="21" t="e">
        <f>#REF!</f>
        <v>#REF!</v>
      </c>
      <c r="J134" s="21" t="e">
        <f>D134-#REF!-#REF!</f>
        <v>#REF!</v>
      </c>
      <c r="K134" s="21" t="e">
        <f>F134-G134-H134-I134</f>
        <v>#REF!</v>
      </c>
      <c r="L134" s="22" t="str">
        <f>IF(ISERR(K134/J134)," ",K134/J134)</f>
        <v> </v>
      </c>
      <c r="R134" s="13"/>
      <c r="S134" s="13"/>
      <c r="T134" s="13"/>
      <c r="U134" s="13"/>
      <c r="V134" s="13"/>
      <c r="W134" s="13"/>
      <c r="X134" s="24"/>
      <c r="Y134" s="24"/>
      <c r="Z134" s="24"/>
      <c r="AC134" s="19"/>
      <c r="AD134" s="19"/>
      <c r="AG134" s="25"/>
      <c r="AH134" s="25"/>
      <c r="AI134" s="25"/>
      <c r="AK134" s="19"/>
      <c r="AL134" s="19"/>
      <c r="AM134" s="19"/>
    </row>
    <row r="135" spans="1:39" ht="15">
      <c r="A135" s="5" t="s">
        <v>120</v>
      </c>
      <c r="B135" s="20">
        <v>213262.02000000002</v>
      </c>
      <c r="C135" s="21">
        <v>212910.45</v>
      </c>
      <c r="D135" s="20">
        <v>213704.51</v>
      </c>
      <c r="E135" s="22">
        <f t="shared" si="8"/>
        <v>-0.00371569135344873</v>
      </c>
      <c r="F135" s="23">
        <f t="shared" si="9"/>
        <v>-794.0599999999977</v>
      </c>
      <c r="G135" s="21" t="e">
        <f>#REF!</f>
        <v>#REF!</v>
      </c>
      <c r="H135" s="21" t="e">
        <f>#REF!</f>
        <v>#REF!</v>
      </c>
      <c r="I135" s="21" t="e">
        <f>#REF!</f>
        <v>#REF!</v>
      </c>
      <c r="J135" s="21" t="e">
        <f>D135-#REF!-#REF!</f>
        <v>#REF!</v>
      </c>
      <c r="K135" s="21" t="e">
        <f>F135-G135-H135-I135</f>
        <v>#REF!</v>
      </c>
      <c r="L135" s="22" t="str">
        <f>IF(ISERR(K135/J135)," ",K135/J135)</f>
        <v> </v>
      </c>
      <c r="R135" s="13"/>
      <c r="S135" s="13"/>
      <c r="T135" s="13"/>
      <c r="U135" s="13"/>
      <c r="V135" s="13"/>
      <c r="W135" s="13"/>
      <c r="X135" s="24"/>
      <c r="Y135" s="24"/>
      <c r="Z135" s="24"/>
      <c r="AC135" s="19"/>
      <c r="AD135" s="19"/>
      <c r="AG135" s="25"/>
      <c r="AH135" s="25"/>
      <c r="AI135" s="25"/>
      <c r="AK135" s="19"/>
      <c r="AL135" s="19"/>
      <c r="AM135" s="19"/>
    </row>
    <row r="136" spans="1:39" ht="15">
      <c r="A136" s="5" t="s">
        <v>121</v>
      </c>
      <c r="B136" s="20">
        <v>43257.58</v>
      </c>
      <c r="C136" s="21">
        <v>43186.94</v>
      </c>
      <c r="D136" s="20">
        <v>45358.40000000001</v>
      </c>
      <c r="E136" s="22">
        <f t="shared" si="8"/>
        <v>-0.04787338177713513</v>
      </c>
      <c r="F136" s="23">
        <f t="shared" si="9"/>
        <v>-2171.4600000000064</v>
      </c>
      <c r="G136" s="21" t="e">
        <f>#REF!</f>
        <v>#REF!</v>
      </c>
      <c r="H136" s="21" t="e">
        <f>#REF!</f>
        <v>#REF!</v>
      </c>
      <c r="I136" s="21" t="e">
        <f>#REF!</f>
        <v>#REF!</v>
      </c>
      <c r="J136" s="21" t="e">
        <f>D136-#REF!-#REF!</f>
        <v>#REF!</v>
      </c>
      <c r="K136" s="21" t="e">
        <f>F136-G136-H136-I136</f>
        <v>#REF!</v>
      </c>
      <c r="L136" s="22" t="str">
        <f>IF(ISERR(K136/J136)," ",K136/J136)</f>
        <v> </v>
      </c>
      <c r="R136" s="13"/>
      <c r="S136" s="13"/>
      <c r="T136" s="13"/>
      <c r="U136" s="13"/>
      <c r="V136" s="13"/>
      <c r="W136" s="13"/>
      <c r="X136" s="24"/>
      <c r="Y136" s="24"/>
      <c r="Z136" s="24"/>
      <c r="AC136" s="19"/>
      <c r="AD136" s="19"/>
      <c r="AG136" s="25"/>
      <c r="AH136" s="25"/>
      <c r="AI136" s="25"/>
      <c r="AK136" s="19"/>
      <c r="AL136" s="19"/>
      <c r="AM136" s="19"/>
    </row>
    <row r="137" spans="1:39" ht="15">
      <c r="A137" s="5" t="s">
        <v>174</v>
      </c>
      <c r="B137" s="20">
        <v>67874.98</v>
      </c>
      <c r="C137" s="21">
        <v>67762.82</v>
      </c>
      <c r="D137" s="20">
        <v>71590.87</v>
      </c>
      <c r="E137" s="22">
        <f t="shared" si="8"/>
        <v>-0.05347120380014922</v>
      </c>
      <c r="F137" s="23">
        <f t="shared" si="9"/>
        <v>-3828.0499999999884</v>
      </c>
      <c r="G137" s="21" t="e">
        <f>#REF!</f>
        <v>#REF!</v>
      </c>
      <c r="H137" s="21" t="e">
        <f>#REF!</f>
        <v>#REF!</v>
      </c>
      <c r="I137" s="21" t="e">
        <f>#REF!</f>
        <v>#REF!</v>
      </c>
      <c r="J137" s="21" t="e">
        <f>D137-#REF!-#REF!</f>
        <v>#REF!</v>
      </c>
      <c r="K137" s="21" t="e">
        <f>F137-G137-H137-I137</f>
        <v>#REF!</v>
      </c>
      <c r="L137" s="22" t="str">
        <f>IF(ISERR(K137/J137)," ",K137/J137)</f>
        <v> </v>
      </c>
      <c r="R137" s="13"/>
      <c r="S137" s="13"/>
      <c r="T137" s="13"/>
      <c r="U137" s="13"/>
      <c r="V137" s="13"/>
      <c r="W137" s="13"/>
      <c r="X137" s="24"/>
      <c r="Y137" s="24"/>
      <c r="Z137" s="24"/>
      <c r="AC137" s="19"/>
      <c r="AD137" s="19"/>
      <c r="AG137" s="25"/>
      <c r="AH137" s="25"/>
      <c r="AI137" s="25"/>
      <c r="AK137" s="19"/>
      <c r="AL137" s="19"/>
      <c r="AM137" s="19"/>
    </row>
    <row r="138" spans="1:39" ht="15">
      <c r="A138" s="5" t="s">
        <v>168</v>
      </c>
      <c r="B138" s="20">
        <v>31234.98</v>
      </c>
      <c r="C138" s="21">
        <v>31183.5</v>
      </c>
      <c r="D138" s="20">
        <v>31761.61</v>
      </c>
      <c r="E138" s="22">
        <f t="shared" si="8"/>
        <v>-0.018201533234618792</v>
      </c>
      <c r="F138" s="23">
        <f t="shared" si="9"/>
        <v>-578.1100000000006</v>
      </c>
      <c r="G138" s="21" t="e">
        <f>#REF!</f>
        <v>#REF!</v>
      </c>
      <c r="H138" s="21" t="e">
        <f>#REF!</f>
        <v>#REF!</v>
      </c>
      <c r="I138" s="21" t="e">
        <f>#REF!</f>
        <v>#REF!</v>
      </c>
      <c r="J138" s="21" t="e">
        <f>D138-#REF!-#REF!</f>
        <v>#REF!</v>
      </c>
      <c r="K138" s="21" t="e">
        <f>F138-G138-H138-I138</f>
        <v>#REF!</v>
      </c>
      <c r="L138" s="22" t="str">
        <f>IF(ISERR(K138/J138)," ",K138/J138)</f>
        <v> </v>
      </c>
      <c r="R138" s="13"/>
      <c r="S138" s="13"/>
      <c r="T138" s="13"/>
      <c r="U138" s="13"/>
      <c r="V138" s="13"/>
      <c r="W138" s="13"/>
      <c r="X138" s="24"/>
      <c r="Y138" s="24"/>
      <c r="Z138" s="24"/>
      <c r="AC138" s="19"/>
      <c r="AD138" s="19"/>
      <c r="AG138" s="25"/>
      <c r="AH138" s="25"/>
      <c r="AI138" s="25"/>
      <c r="AK138" s="19"/>
      <c r="AL138" s="19"/>
      <c r="AM138" s="19"/>
    </row>
    <row r="139" spans="1:39" ht="15">
      <c r="A139" s="5" t="s">
        <v>122</v>
      </c>
      <c r="B139" s="20">
        <v>230501.02999999997</v>
      </c>
      <c r="C139" s="21">
        <v>230128.21999999997</v>
      </c>
      <c r="D139" s="20">
        <v>251539.09000000003</v>
      </c>
      <c r="E139" s="22">
        <f t="shared" si="8"/>
        <v>-0.08511945399818395</v>
      </c>
      <c r="F139" s="23">
        <f t="shared" si="9"/>
        <v>-21410.870000000054</v>
      </c>
      <c r="G139" s="21" t="e">
        <f>#REF!</f>
        <v>#REF!</v>
      </c>
      <c r="H139" s="21" t="e">
        <f>#REF!</f>
        <v>#REF!</v>
      </c>
      <c r="I139" s="21" t="e">
        <f>#REF!</f>
        <v>#REF!</v>
      </c>
      <c r="J139" s="21" t="e">
        <f>D139-#REF!-#REF!</f>
        <v>#REF!</v>
      </c>
      <c r="K139" s="21" t="e">
        <f t="shared" si="10"/>
        <v>#REF!</v>
      </c>
      <c r="L139" s="22" t="str">
        <f t="shared" si="11"/>
        <v> </v>
      </c>
      <c r="R139" s="13"/>
      <c r="S139" s="13"/>
      <c r="T139" s="13"/>
      <c r="U139" s="13"/>
      <c r="V139" s="13"/>
      <c r="W139" s="13"/>
      <c r="X139" s="24"/>
      <c r="Y139" s="24"/>
      <c r="Z139" s="24"/>
      <c r="AC139" s="19"/>
      <c r="AD139" s="19"/>
      <c r="AG139" s="25"/>
      <c r="AH139" s="25"/>
      <c r="AI139" s="25"/>
      <c r="AK139" s="19"/>
      <c r="AL139" s="19"/>
      <c r="AM139" s="19"/>
    </row>
    <row r="140" spans="1:39" ht="15">
      <c r="A140" s="5" t="s">
        <v>167</v>
      </c>
      <c r="B140" s="20">
        <v>95954.5</v>
      </c>
      <c r="C140" s="21">
        <v>95743.89</v>
      </c>
      <c r="D140" s="20">
        <v>93759.96000000002</v>
      </c>
      <c r="E140" s="22">
        <f t="shared" si="8"/>
        <v>0.021159671996446864</v>
      </c>
      <c r="F140" s="23">
        <f t="shared" si="9"/>
        <v>1983.9299999999785</v>
      </c>
      <c r="G140" s="21" t="e">
        <f>#REF!</f>
        <v>#REF!</v>
      </c>
      <c r="H140" s="21" t="e">
        <f>#REF!</f>
        <v>#REF!</v>
      </c>
      <c r="I140" s="21" t="e">
        <f>#REF!</f>
        <v>#REF!</v>
      </c>
      <c r="J140" s="21" t="e">
        <f>D140-#REF!-#REF!</f>
        <v>#REF!</v>
      </c>
      <c r="K140" s="21" t="e">
        <f t="shared" si="10"/>
        <v>#REF!</v>
      </c>
      <c r="L140" s="22" t="str">
        <f t="shared" si="11"/>
        <v> </v>
      </c>
      <c r="R140" s="13"/>
      <c r="S140" s="13"/>
      <c r="T140" s="13"/>
      <c r="U140" s="13"/>
      <c r="V140" s="13"/>
      <c r="W140" s="13"/>
      <c r="X140" s="24"/>
      <c r="Y140" s="24"/>
      <c r="Z140" s="24"/>
      <c r="AC140" s="19"/>
      <c r="AD140" s="19"/>
      <c r="AG140" s="25"/>
      <c r="AH140" s="25"/>
      <c r="AI140" s="25"/>
      <c r="AK140" s="19"/>
      <c r="AL140" s="19"/>
      <c r="AM140" s="19"/>
    </row>
    <row r="141" spans="1:39" ht="15">
      <c r="A141" s="5" t="s">
        <v>123</v>
      </c>
      <c r="B141" s="20">
        <v>214739.81000000003</v>
      </c>
      <c r="C141" s="21">
        <v>214397.29000000004</v>
      </c>
      <c r="D141" s="20">
        <v>216053.34000000003</v>
      </c>
      <c r="E141" s="22">
        <f t="shared" si="8"/>
        <v>-0.007665005317668258</v>
      </c>
      <c r="F141" s="23">
        <f t="shared" si="9"/>
        <v>-1656.0499999999884</v>
      </c>
      <c r="G141" s="21" t="e">
        <f>#REF!</f>
        <v>#REF!</v>
      </c>
      <c r="H141" s="21" t="e">
        <f>#REF!</f>
        <v>#REF!</v>
      </c>
      <c r="I141" s="21" t="e">
        <f>#REF!</f>
        <v>#REF!</v>
      </c>
      <c r="J141" s="21" t="e">
        <f>D141-#REF!-#REF!</f>
        <v>#REF!</v>
      </c>
      <c r="K141" s="21" t="e">
        <f t="shared" si="10"/>
        <v>#REF!</v>
      </c>
      <c r="L141" s="22" t="str">
        <f t="shared" si="11"/>
        <v> </v>
      </c>
      <c r="R141" s="13"/>
      <c r="S141" s="13"/>
      <c r="T141" s="13"/>
      <c r="U141" s="13"/>
      <c r="V141" s="13"/>
      <c r="W141" s="13"/>
      <c r="X141" s="24"/>
      <c r="Y141" s="24"/>
      <c r="Z141" s="24"/>
      <c r="AC141" s="19"/>
      <c r="AD141" s="19"/>
      <c r="AG141" s="25"/>
      <c r="AH141" s="25"/>
      <c r="AI141" s="25"/>
      <c r="AK141" s="19"/>
      <c r="AL141" s="19"/>
      <c r="AM141" s="19"/>
    </row>
    <row r="142" spans="1:39" ht="15">
      <c r="A142" s="5" t="s">
        <v>124</v>
      </c>
      <c r="B142" s="20">
        <v>118558.41</v>
      </c>
      <c r="C142" s="21">
        <v>118367.19</v>
      </c>
      <c r="D142" s="20">
        <v>121248.45000000001</v>
      </c>
      <c r="E142" s="22">
        <f t="shared" si="8"/>
        <v>-0.023763272850085993</v>
      </c>
      <c r="F142" s="23">
        <f t="shared" si="9"/>
        <v>-2881.2600000000093</v>
      </c>
      <c r="G142" s="21" t="e">
        <f>#REF!</f>
        <v>#REF!</v>
      </c>
      <c r="H142" s="21" t="e">
        <f>#REF!</f>
        <v>#REF!</v>
      </c>
      <c r="I142" s="21" t="e">
        <f>#REF!</f>
        <v>#REF!</v>
      </c>
      <c r="J142" s="21" t="e">
        <f>D142-#REF!-#REF!</f>
        <v>#REF!</v>
      </c>
      <c r="K142" s="21" t="e">
        <f t="shared" si="10"/>
        <v>#REF!</v>
      </c>
      <c r="L142" s="22" t="str">
        <f t="shared" si="11"/>
        <v> </v>
      </c>
      <c r="R142" s="13"/>
      <c r="S142" s="13"/>
      <c r="T142" s="13"/>
      <c r="U142" s="13"/>
      <c r="V142" s="13"/>
      <c r="W142" s="13"/>
      <c r="X142" s="24"/>
      <c r="Y142" s="24"/>
      <c r="Z142" s="24"/>
      <c r="AC142" s="19"/>
      <c r="AD142" s="19"/>
      <c r="AG142" s="25"/>
      <c r="AH142" s="25"/>
      <c r="AI142" s="25"/>
      <c r="AK142" s="19"/>
      <c r="AL142" s="19"/>
      <c r="AM142" s="19"/>
    </row>
    <row r="143" spans="1:39" ht="15">
      <c r="A143" s="5" t="s">
        <v>125</v>
      </c>
      <c r="B143" s="20">
        <v>41252.13999999999</v>
      </c>
      <c r="C143" s="21">
        <v>41184.23999999999</v>
      </c>
      <c r="D143" s="20">
        <v>43708.75</v>
      </c>
      <c r="E143" s="22">
        <f t="shared" si="8"/>
        <v>-0.05775754282609338</v>
      </c>
      <c r="F143" s="23">
        <f t="shared" si="9"/>
        <v>-2524.5100000000093</v>
      </c>
      <c r="G143" s="21" t="e">
        <f>#REF!</f>
        <v>#REF!</v>
      </c>
      <c r="H143" s="21" t="e">
        <f>#REF!</f>
        <v>#REF!</v>
      </c>
      <c r="I143" s="21" t="e">
        <f>#REF!</f>
        <v>#REF!</v>
      </c>
      <c r="J143" s="21" t="e">
        <f>D143-#REF!-#REF!</f>
        <v>#REF!</v>
      </c>
      <c r="K143" s="21" t="e">
        <f t="shared" si="10"/>
        <v>#REF!</v>
      </c>
      <c r="L143" s="22" t="str">
        <f t="shared" si="11"/>
        <v> </v>
      </c>
      <c r="R143" s="13"/>
      <c r="S143" s="13"/>
      <c r="T143" s="13"/>
      <c r="U143" s="13"/>
      <c r="V143" s="13"/>
      <c r="W143" s="13"/>
      <c r="X143" s="24"/>
      <c r="Y143" s="24"/>
      <c r="Z143" s="24"/>
      <c r="AC143" s="19"/>
      <c r="AD143" s="19"/>
      <c r="AG143" s="25"/>
      <c r="AH143" s="25"/>
      <c r="AI143" s="25"/>
      <c r="AK143" s="19"/>
      <c r="AL143" s="19"/>
      <c r="AM143" s="19"/>
    </row>
    <row r="144" spans="1:39" ht="15">
      <c r="A144" s="5" t="s">
        <v>126</v>
      </c>
      <c r="B144" s="20">
        <v>381660.41</v>
      </c>
      <c r="C144" s="21">
        <v>381033.42</v>
      </c>
      <c r="D144" s="20">
        <v>389441.88</v>
      </c>
      <c r="E144" s="22">
        <f t="shared" si="8"/>
        <v>-0.021591052302849453</v>
      </c>
      <c r="F144" s="23">
        <f t="shared" si="9"/>
        <v>-8408.460000000021</v>
      </c>
      <c r="G144" s="21" t="e">
        <f>#REF!</f>
        <v>#REF!</v>
      </c>
      <c r="H144" s="21" t="e">
        <f>#REF!</f>
        <v>#REF!</v>
      </c>
      <c r="I144" s="21" t="e">
        <f>#REF!</f>
        <v>#REF!</v>
      </c>
      <c r="J144" s="21" t="e">
        <f>D144-#REF!-#REF!</f>
        <v>#REF!</v>
      </c>
      <c r="K144" s="21" t="e">
        <f t="shared" si="10"/>
        <v>#REF!</v>
      </c>
      <c r="L144" s="22" t="str">
        <f t="shared" si="11"/>
        <v> </v>
      </c>
      <c r="R144" s="13"/>
      <c r="S144" s="13"/>
      <c r="T144" s="13"/>
      <c r="U144" s="13"/>
      <c r="V144" s="13"/>
      <c r="W144" s="13"/>
      <c r="X144" s="24"/>
      <c r="Y144" s="24"/>
      <c r="Z144" s="24"/>
      <c r="AC144" s="19"/>
      <c r="AD144" s="19"/>
      <c r="AG144" s="25"/>
      <c r="AH144" s="25"/>
      <c r="AI144" s="25"/>
      <c r="AK144" s="19"/>
      <c r="AL144" s="19"/>
      <c r="AM144" s="19"/>
    </row>
    <row r="145" spans="3:39" ht="15">
      <c r="C145" s="21"/>
      <c r="D145" s="20"/>
      <c r="E145" s="22"/>
      <c r="F145" s="27"/>
      <c r="G145" s="21"/>
      <c r="H145" s="21"/>
      <c r="I145" s="21"/>
      <c r="J145" s="21"/>
      <c r="K145" s="21"/>
      <c r="L145" s="22"/>
      <c r="R145" s="13"/>
      <c r="S145" s="13"/>
      <c r="T145" s="13"/>
      <c r="U145" s="13"/>
      <c r="V145" s="13"/>
      <c r="W145" s="13"/>
      <c r="X145" s="24"/>
      <c r="Y145" s="24"/>
      <c r="Z145" s="24"/>
      <c r="AC145" s="19"/>
      <c r="AD145" s="19"/>
      <c r="AG145" s="25"/>
      <c r="AH145" s="25"/>
      <c r="AI145" s="25"/>
      <c r="AK145" s="19"/>
      <c r="AL145" s="19"/>
      <c r="AM145" s="19"/>
    </row>
    <row r="146" spans="1:39" ht="15">
      <c r="A146" s="5" t="s">
        <v>171</v>
      </c>
      <c r="B146" s="20">
        <v>1800</v>
      </c>
      <c r="C146" s="21">
        <v>1800</v>
      </c>
      <c r="D146" s="20">
        <v>624550</v>
      </c>
      <c r="E146" s="22">
        <f t="shared" si="8"/>
        <v>-0.9971179249059323</v>
      </c>
      <c r="F146" s="23">
        <f>C146-D146</f>
        <v>-622750</v>
      </c>
      <c r="G146" s="21" t="e">
        <f>#REF!</f>
        <v>#REF!</v>
      </c>
      <c r="H146" s="21" t="e">
        <f>#REF!</f>
        <v>#REF!</v>
      </c>
      <c r="I146" s="21" t="e">
        <f>#REF!</f>
        <v>#REF!</v>
      </c>
      <c r="J146" s="21" t="e">
        <f>D146-#REF!-#REF!</f>
        <v>#REF!</v>
      </c>
      <c r="K146" s="21" t="e">
        <f>F146-G146-H146-I146</f>
        <v>#REF!</v>
      </c>
      <c r="L146" s="22" t="str">
        <f>IF(ISERR(K146/J146)," ",K146/J146)</f>
        <v> </v>
      </c>
      <c r="R146" s="13"/>
      <c r="S146" s="13"/>
      <c r="T146" s="13"/>
      <c r="U146" s="13"/>
      <c r="V146" s="13"/>
      <c r="W146" s="13"/>
      <c r="X146" s="24"/>
      <c r="Y146" s="13"/>
      <c r="Z146" s="24"/>
      <c r="AC146" s="19"/>
      <c r="AD146" s="19"/>
      <c r="AK146" s="19"/>
      <c r="AL146" s="19"/>
      <c r="AM146" s="19"/>
    </row>
    <row r="147" spans="1:39" ht="15">
      <c r="A147" s="5" t="s">
        <v>169</v>
      </c>
      <c r="B147" s="21">
        <v>47029.54</v>
      </c>
      <c r="C147" s="21">
        <v>47029.54</v>
      </c>
      <c r="D147" s="20">
        <v>60524.25</v>
      </c>
      <c r="E147" s="22">
        <f t="shared" si="8"/>
        <v>-0.22296368810848544</v>
      </c>
      <c r="F147" s="23">
        <f>C147-D147</f>
        <v>-13494.71</v>
      </c>
      <c r="G147" s="21" t="e">
        <f>#REF!</f>
        <v>#REF!</v>
      </c>
      <c r="H147" s="21" t="e">
        <f>#REF!</f>
        <v>#REF!</v>
      </c>
      <c r="I147" s="21" t="e">
        <f>#REF!</f>
        <v>#REF!</v>
      </c>
      <c r="J147" s="21" t="e">
        <f>D147-#REF!-#REF!</f>
        <v>#REF!</v>
      </c>
      <c r="K147" s="21" t="e">
        <f t="shared" si="10"/>
        <v>#REF!</v>
      </c>
      <c r="L147" s="22" t="str">
        <f t="shared" si="11"/>
        <v> </v>
      </c>
      <c r="R147" s="13"/>
      <c r="S147" s="13"/>
      <c r="T147" s="13"/>
      <c r="U147" s="13"/>
      <c r="V147" s="13"/>
      <c r="W147" s="13"/>
      <c r="X147" s="24"/>
      <c r="Y147" s="24"/>
      <c r="Z147" s="24"/>
      <c r="AC147" s="19"/>
      <c r="AD147" s="19"/>
      <c r="AK147" s="19"/>
      <c r="AL147" s="19"/>
      <c r="AM147" s="19"/>
    </row>
    <row r="148" spans="1:39" ht="15">
      <c r="A148" s="5" t="s">
        <v>128</v>
      </c>
      <c r="B148" s="5">
        <v>846796044.7</v>
      </c>
      <c r="C148" s="21">
        <v>846082435.9000001</v>
      </c>
      <c r="D148" s="20">
        <v>761161997.6800001</v>
      </c>
      <c r="E148" s="22">
        <f>IF(ISERR(F148/D148)," ",F148/D148)</f>
        <v>0.11156683922586136</v>
      </c>
      <c r="F148" s="23">
        <f>C148-D148</f>
        <v>84920438.22000003</v>
      </c>
      <c r="G148" s="21" t="e">
        <f>#REF!</f>
        <v>#REF!</v>
      </c>
      <c r="H148" s="21" t="e">
        <f>#REF!</f>
        <v>#REF!</v>
      </c>
      <c r="I148" s="21" t="e">
        <f>#REF!</f>
        <v>#REF!</v>
      </c>
      <c r="J148" s="21" t="e">
        <f>D148-#REF!-#REF!</f>
        <v>#REF!</v>
      </c>
      <c r="K148" s="21" t="e">
        <f>F148-G148-H148-I148</f>
        <v>#REF!</v>
      </c>
      <c r="L148" s="22" t="str">
        <f>IF(ISERR(K148/J148)," ",K148/J148)</f>
        <v> </v>
      </c>
      <c r="R148" s="13"/>
      <c r="S148" s="13"/>
      <c r="T148" s="13"/>
      <c r="U148" s="13"/>
      <c r="V148" s="13"/>
      <c r="W148" s="13"/>
      <c r="X148" s="24"/>
      <c r="Y148" s="24"/>
      <c r="Z148" s="24"/>
      <c r="AC148" s="19"/>
      <c r="AD148" s="19"/>
      <c r="AG148" s="25"/>
      <c r="AH148" s="25"/>
      <c r="AI148" s="25"/>
      <c r="AK148" s="19"/>
      <c r="AL148" s="19"/>
      <c r="AM148" s="19"/>
    </row>
    <row r="149" spans="1:39" ht="15">
      <c r="A149" s="5" t="s">
        <v>127</v>
      </c>
      <c r="C149" s="21"/>
      <c r="D149" s="21"/>
      <c r="E149" s="22" t="s">
        <v>127</v>
      </c>
      <c r="F149" s="27" t="s">
        <v>138</v>
      </c>
      <c r="G149" s="21" t="s">
        <v>138</v>
      </c>
      <c r="H149" s="21"/>
      <c r="I149" s="21"/>
      <c r="J149" s="21"/>
      <c r="K149" s="21"/>
      <c r="L149" s="22" t="s">
        <v>138</v>
      </c>
      <c r="R149" s="13"/>
      <c r="S149" s="13"/>
      <c r="T149" s="13"/>
      <c r="U149" s="13"/>
      <c r="V149" s="13"/>
      <c r="W149" s="13"/>
      <c r="X149" s="13"/>
      <c r="Y149" s="24"/>
      <c r="AC149" s="19"/>
      <c r="AD149" s="19"/>
      <c r="AG149" s="25"/>
      <c r="AH149" s="25"/>
      <c r="AI149" s="25"/>
      <c r="AK149" s="19"/>
      <c r="AL149" s="19"/>
      <c r="AM149" s="19"/>
    </row>
    <row r="150" spans="1:39" ht="15.75">
      <c r="A150" s="14" t="s">
        <v>129</v>
      </c>
      <c r="B150" s="28">
        <f>B151+B152</f>
        <v>1864055134.33</v>
      </c>
      <c r="C150" s="28">
        <f>C151+C152</f>
        <v>1862611358.71</v>
      </c>
      <c r="D150" s="28">
        <f>D151+D152</f>
        <v>1701685947.48</v>
      </c>
      <c r="E150" s="29">
        <f aca="true" t="shared" si="12" ref="E150:E156">IF(ISERR(F150/D150)," ",F150/D150)</f>
        <v>0.09456822010448633</v>
      </c>
      <c r="F150" s="30">
        <f aca="true" t="shared" si="13" ref="F150:K150">F151+F152</f>
        <v>160925411.23000002</v>
      </c>
      <c r="G150" s="28" t="e">
        <f t="shared" si="13"/>
        <v>#REF!</v>
      </c>
      <c r="H150" s="28" t="e">
        <f t="shared" si="13"/>
        <v>#REF!</v>
      </c>
      <c r="I150" s="28" t="e">
        <f t="shared" si="13"/>
        <v>#REF!</v>
      </c>
      <c r="J150" s="28" t="e">
        <f t="shared" si="13"/>
        <v>#REF!</v>
      </c>
      <c r="K150" s="28" t="e">
        <f t="shared" si="13"/>
        <v>#REF!</v>
      </c>
      <c r="L150" s="29" t="str">
        <f aca="true" t="shared" si="14" ref="L150:L156">IF(ISERR(K150/J150)," ",K150/J150)</f>
        <v> </v>
      </c>
      <c r="R150" s="12"/>
      <c r="S150" s="12"/>
      <c r="T150" s="12"/>
      <c r="U150" s="12"/>
      <c r="V150" s="12"/>
      <c r="W150" s="12"/>
      <c r="X150" s="12"/>
      <c r="Y150" s="12"/>
      <c r="Z150" s="12"/>
      <c r="AC150" s="19"/>
      <c r="AD150" s="19"/>
      <c r="AK150" s="19"/>
      <c r="AL150" s="19"/>
      <c r="AM150" s="19"/>
    </row>
    <row r="151" spans="1:39" ht="15.75">
      <c r="A151" s="14" t="s">
        <v>130</v>
      </c>
      <c r="B151" s="28">
        <f>B148</f>
        <v>846796044.7</v>
      </c>
      <c r="C151" s="28">
        <f>C148</f>
        <v>846082435.9000001</v>
      </c>
      <c r="D151" s="28">
        <f>D148</f>
        <v>761161997.6800001</v>
      </c>
      <c r="E151" s="29">
        <f t="shared" si="12"/>
        <v>0.11156683922586136</v>
      </c>
      <c r="F151" s="30">
        <f aca="true" t="shared" si="15" ref="F151:K151">F148</f>
        <v>84920438.22000003</v>
      </c>
      <c r="G151" s="28" t="e">
        <f t="shared" si="15"/>
        <v>#REF!</v>
      </c>
      <c r="H151" s="28" t="e">
        <f t="shared" si="15"/>
        <v>#REF!</v>
      </c>
      <c r="I151" s="28" t="e">
        <f t="shared" si="15"/>
        <v>#REF!</v>
      </c>
      <c r="J151" s="28" t="e">
        <f t="shared" si="15"/>
        <v>#REF!</v>
      </c>
      <c r="K151" s="28" t="e">
        <f t="shared" si="15"/>
        <v>#REF!</v>
      </c>
      <c r="L151" s="29" t="str">
        <f t="shared" si="14"/>
        <v> </v>
      </c>
      <c r="R151" s="12"/>
      <c r="S151" s="12"/>
      <c r="T151" s="12"/>
      <c r="U151" s="12"/>
      <c r="V151" s="12"/>
      <c r="W151" s="12"/>
      <c r="X151" s="12"/>
      <c r="Y151" s="12"/>
      <c r="Z151" s="12"/>
      <c r="AC151" s="19"/>
      <c r="AD151" s="19"/>
      <c r="AK151" s="19"/>
      <c r="AL151" s="19"/>
      <c r="AM151" s="19"/>
    </row>
    <row r="152" spans="1:39" ht="15.75">
      <c r="A152" s="14" t="s">
        <v>131</v>
      </c>
      <c r="B152" s="28">
        <f>B153+B154+B155+B156</f>
        <v>1017259089.6299998</v>
      </c>
      <c r="C152" s="28">
        <f>C153+C154+C155+C156</f>
        <v>1016528922.8100001</v>
      </c>
      <c r="D152" s="28">
        <f>D153+D154+D155+D156</f>
        <v>940523949.7999998</v>
      </c>
      <c r="E152" s="31">
        <f t="shared" si="12"/>
        <v>0.08081131057445401</v>
      </c>
      <c r="F152" s="28">
        <f aca="true" t="shared" si="16" ref="F152:K152">F153+F154+F155+F156</f>
        <v>76004973.00999998</v>
      </c>
      <c r="G152" s="28" t="e">
        <f t="shared" si="16"/>
        <v>#REF!</v>
      </c>
      <c r="H152" s="28" t="e">
        <f t="shared" si="16"/>
        <v>#REF!</v>
      </c>
      <c r="I152" s="28" t="e">
        <f t="shared" si="16"/>
        <v>#REF!</v>
      </c>
      <c r="J152" s="28" t="e">
        <f t="shared" si="16"/>
        <v>#REF!</v>
      </c>
      <c r="K152" s="28" t="e">
        <f t="shared" si="16"/>
        <v>#REF!</v>
      </c>
      <c r="L152" s="29" t="str">
        <f t="shared" si="14"/>
        <v> </v>
      </c>
      <c r="R152" s="12"/>
      <c r="S152" s="12"/>
      <c r="T152" s="12"/>
      <c r="U152" s="12"/>
      <c r="V152" s="12"/>
      <c r="W152" s="12"/>
      <c r="X152" s="12"/>
      <c r="Y152" s="12"/>
      <c r="Z152" s="12"/>
      <c r="AC152" s="19"/>
      <c r="AD152" s="19"/>
      <c r="AK152" s="19"/>
      <c r="AL152" s="19"/>
      <c r="AM152" s="19"/>
    </row>
    <row r="153" spans="1:39" ht="15.75">
      <c r="A153" s="14" t="s">
        <v>132</v>
      </c>
      <c r="B153" s="28">
        <f>SUM(B13:B61)-B38+B147+B146</f>
        <v>507345816.4500001</v>
      </c>
      <c r="C153" s="28">
        <f aca="true" t="shared" si="17" ref="C153:K153">SUM(C13:C61)-C38+C147+C146</f>
        <v>506781234.38000005</v>
      </c>
      <c r="D153" s="28">
        <f>SUM(D13:D61)-D38+D147+D146</f>
        <v>458910320.09</v>
      </c>
      <c r="E153" s="31">
        <f t="shared" si="12"/>
        <v>0.10431431195666228</v>
      </c>
      <c r="F153" s="28">
        <f t="shared" si="17"/>
        <v>47870914.29</v>
      </c>
      <c r="G153" s="28" t="e">
        <f t="shared" si="17"/>
        <v>#REF!</v>
      </c>
      <c r="H153" s="28" t="e">
        <f t="shared" si="17"/>
        <v>#REF!</v>
      </c>
      <c r="I153" s="28" t="e">
        <f t="shared" si="17"/>
        <v>#REF!</v>
      </c>
      <c r="J153" s="28" t="e">
        <f t="shared" si="17"/>
        <v>#REF!</v>
      </c>
      <c r="K153" s="28" t="e">
        <f t="shared" si="17"/>
        <v>#REF!</v>
      </c>
      <c r="L153" s="29" t="str">
        <f t="shared" si="14"/>
        <v> </v>
      </c>
      <c r="R153" s="12"/>
      <c r="S153" s="12"/>
      <c r="T153" s="12"/>
      <c r="U153" s="12"/>
      <c r="V153" s="12"/>
      <c r="W153" s="12"/>
      <c r="X153" s="12"/>
      <c r="Y153" s="12"/>
      <c r="Z153" s="12"/>
      <c r="AC153" s="19"/>
      <c r="AD153" s="19"/>
      <c r="AK153" s="19"/>
      <c r="AL153" s="19"/>
      <c r="AM153" s="19"/>
    </row>
    <row r="154" spans="1:26" ht="15.75">
      <c r="A154" s="14" t="s">
        <v>133</v>
      </c>
      <c r="B154" s="28">
        <f>B38</f>
        <v>0</v>
      </c>
      <c r="C154" s="28">
        <f>C38</f>
        <v>0</v>
      </c>
      <c r="D154" s="28">
        <f>D38</f>
        <v>0</v>
      </c>
      <c r="E154" s="29" t="str">
        <f t="shared" si="12"/>
        <v> </v>
      </c>
      <c r="F154" s="30">
        <f aca="true" t="shared" si="18" ref="F154:K154">F38</f>
        <v>0</v>
      </c>
      <c r="G154" s="28" t="e">
        <f t="shared" si="18"/>
        <v>#REF!</v>
      </c>
      <c r="H154" s="28" t="e">
        <f t="shared" si="18"/>
        <v>#REF!</v>
      </c>
      <c r="I154" s="28" t="e">
        <f t="shared" si="18"/>
        <v>#REF!</v>
      </c>
      <c r="J154" s="28" t="e">
        <f t="shared" si="18"/>
        <v>#REF!</v>
      </c>
      <c r="K154" s="28" t="e">
        <f t="shared" si="18"/>
        <v>#REF!</v>
      </c>
      <c r="L154" s="29" t="str">
        <f t="shared" si="14"/>
        <v> </v>
      </c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39" ht="15.75">
      <c r="A155" s="14" t="s">
        <v>134</v>
      </c>
      <c r="B155" s="28">
        <f>SUM(B63:B119)</f>
        <v>506621290.77999973</v>
      </c>
      <c r="C155" s="28">
        <f>SUM(C63:C119)</f>
        <v>506461145.51</v>
      </c>
      <c r="D155" s="28">
        <f>SUM(D63:D119)</f>
        <v>478281164.3099999</v>
      </c>
      <c r="E155" s="29">
        <f t="shared" si="12"/>
        <v>0.0589192786645786</v>
      </c>
      <c r="F155" s="30">
        <f aca="true" t="shared" si="19" ref="F155:K155">SUM(F63:F119)</f>
        <v>28179981.199999988</v>
      </c>
      <c r="G155" s="28" t="e">
        <f t="shared" si="19"/>
        <v>#REF!</v>
      </c>
      <c r="H155" s="28" t="e">
        <f t="shared" si="19"/>
        <v>#REF!</v>
      </c>
      <c r="I155" s="28" t="e">
        <f t="shared" si="19"/>
        <v>#REF!</v>
      </c>
      <c r="J155" s="28" t="e">
        <f t="shared" si="19"/>
        <v>#REF!</v>
      </c>
      <c r="K155" s="28" t="e">
        <f t="shared" si="19"/>
        <v>#REF!</v>
      </c>
      <c r="L155" s="29" t="str">
        <f t="shared" si="14"/>
        <v> </v>
      </c>
      <c r="R155" s="12"/>
      <c r="S155" s="12"/>
      <c r="T155" s="12"/>
      <c r="U155" s="12"/>
      <c r="V155" s="12"/>
      <c r="W155" s="12"/>
      <c r="X155" s="12"/>
      <c r="Y155" s="12"/>
      <c r="Z155" s="12"/>
      <c r="AC155" s="19"/>
      <c r="AD155" s="19"/>
      <c r="AK155" s="19"/>
      <c r="AL155" s="19"/>
      <c r="AM155" s="19"/>
    </row>
    <row r="156" spans="1:39" ht="15.75">
      <c r="A156" s="14" t="s">
        <v>135</v>
      </c>
      <c r="B156" s="28">
        <f>SUM(B121:B144)</f>
        <v>3291982.4000000004</v>
      </c>
      <c r="C156" s="28">
        <f>SUM(C121:C144)</f>
        <v>3286542.92</v>
      </c>
      <c r="D156" s="28">
        <f>SUM(D121:D144)</f>
        <v>3332465.4</v>
      </c>
      <c r="E156" s="29">
        <f t="shared" si="12"/>
        <v>-0.013780332122878164</v>
      </c>
      <c r="F156" s="30">
        <f aca="true" t="shared" si="20" ref="F156:K156">SUM(F121:F144)</f>
        <v>-45922.480000000025</v>
      </c>
      <c r="G156" s="28" t="e">
        <f t="shared" si="20"/>
        <v>#REF!</v>
      </c>
      <c r="H156" s="28" t="e">
        <f t="shared" si="20"/>
        <v>#REF!</v>
      </c>
      <c r="I156" s="28" t="e">
        <f t="shared" si="20"/>
        <v>#REF!</v>
      </c>
      <c r="J156" s="28" t="e">
        <f t="shared" si="20"/>
        <v>#REF!</v>
      </c>
      <c r="K156" s="28" t="e">
        <f t="shared" si="20"/>
        <v>#REF!</v>
      </c>
      <c r="L156" s="29" t="str">
        <f t="shared" si="14"/>
        <v> </v>
      </c>
      <c r="R156" s="12"/>
      <c r="S156" s="12"/>
      <c r="T156" s="12"/>
      <c r="U156" s="12"/>
      <c r="V156" s="12"/>
      <c r="W156" s="12"/>
      <c r="X156" s="12"/>
      <c r="Y156" s="12"/>
      <c r="Z156" s="12"/>
      <c r="AC156" s="19"/>
      <c r="AD156" s="19"/>
      <c r="AK156" s="19"/>
      <c r="AL156" s="19"/>
      <c r="AM156" s="19"/>
    </row>
    <row r="157" spans="17:39" ht="15">
      <c r="Q157" s="19"/>
      <c r="T157" s="19"/>
      <c r="W157" s="13"/>
      <c r="AC157" s="19"/>
      <c r="AD157" s="19"/>
      <c r="AG157" s="19"/>
      <c r="AH157" s="19"/>
      <c r="AI157" s="19"/>
      <c r="AK157" s="19"/>
      <c r="AL157" s="19"/>
      <c r="AM157" s="19"/>
    </row>
    <row r="158" spans="11:39" ht="15">
      <c r="K158" s="5" t="s">
        <v>138</v>
      </c>
      <c r="T158" s="19"/>
      <c r="U158" s="19"/>
      <c r="AC158" s="19"/>
      <c r="AD158" s="19"/>
      <c r="AG158" s="25"/>
      <c r="AH158" s="25"/>
      <c r="AI158" s="25"/>
      <c r="AK158" s="19"/>
      <c r="AL158" s="19"/>
      <c r="AM158" s="19"/>
    </row>
    <row r="161" spans="20:39" ht="15">
      <c r="T161" s="19"/>
      <c r="U161" s="19"/>
      <c r="AC161" s="19"/>
      <c r="AD161" s="19"/>
      <c r="AG161" s="25"/>
      <c r="AH161" s="25"/>
      <c r="AI161" s="25"/>
      <c r="AK161" s="19"/>
      <c r="AL161" s="19"/>
      <c r="AM161" s="19"/>
    </row>
    <row r="162" spans="20:39" ht="15">
      <c r="T162" s="19"/>
      <c r="U162" s="19"/>
      <c r="AC162" s="19"/>
      <c r="AD162" s="19"/>
      <c r="AG162" s="25"/>
      <c r="AH162" s="25"/>
      <c r="AI162" s="25"/>
      <c r="AK162" s="19"/>
      <c r="AL162" s="19"/>
      <c r="AM162" s="19"/>
    </row>
    <row r="163" spans="20:39" ht="15">
      <c r="T163" s="19"/>
      <c r="U163" s="19"/>
      <c r="AC163" s="19"/>
      <c r="AD163" s="19"/>
      <c r="AK163" s="19"/>
      <c r="AL163" s="19"/>
      <c r="AM163" s="19"/>
    </row>
    <row r="164" spans="20:39" ht="15">
      <c r="T164" s="19"/>
      <c r="U164" s="19"/>
      <c r="AC164" s="19"/>
      <c r="AD164" s="19"/>
      <c r="AK164" s="19"/>
      <c r="AL164" s="19"/>
      <c r="AM164" s="19"/>
    </row>
    <row r="165" spans="21:39" ht="15">
      <c r="U165" s="19"/>
      <c r="AC165" s="19"/>
      <c r="AD165" s="19"/>
      <c r="AG165" s="25"/>
      <c r="AH165" s="19"/>
      <c r="AI165" s="19"/>
      <c r="AK165" s="19"/>
      <c r="AL165" s="19"/>
      <c r="AM165" s="19"/>
    </row>
    <row r="166" spans="21:39" ht="15">
      <c r="U166" s="19"/>
      <c r="AC166" s="19"/>
      <c r="AD166" s="19"/>
      <c r="AG166" s="25"/>
      <c r="AH166" s="19"/>
      <c r="AI166" s="19"/>
      <c r="AK166" s="19"/>
      <c r="AL166" s="19"/>
      <c r="AM166" s="19"/>
    </row>
    <row r="167" spans="29:39" ht="15">
      <c r="AC167" s="19"/>
      <c r="AD167" s="19"/>
      <c r="AG167" s="25"/>
      <c r="AH167" s="19"/>
      <c r="AI167" s="19"/>
      <c r="AK167" s="19"/>
      <c r="AL167" s="19"/>
      <c r="AM167" s="19"/>
    </row>
    <row r="168" spans="29:39" ht="15">
      <c r="AC168" s="19"/>
      <c r="AD168" s="19"/>
      <c r="AG168" s="25"/>
      <c r="AH168" s="19"/>
      <c r="AI168" s="19"/>
      <c r="AK168" s="19"/>
      <c r="AL168" s="19"/>
      <c r="AM168" s="19"/>
    </row>
    <row r="169" spans="29:39" ht="15">
      <c r="AC169" s="19"/>
      <c r="AD169" s="19"/>
      <c r="AG169" s="25"/>
      <c r="AH169" s="19"/>
      <c r="AI169" s="19"/>
      <c r="AK169" s="19"/>
      <c r="AL169" s="19"/>
      <c r="AM169" s="19"/>
    </row>
    <row r="170" spans="29:39" ht="15">
      <c r="AC170" s="19"/>
      <c r="AD170" s="19"/>
      <c r="AG170" s="25"/>
      <c r="AH170" s="19"/>
      <c r="AI170" s="19"/>
      <c r="AK170" s="19"/>
      <c r="AL170" s="19"/>
      <c r="AM170" s="19"/>
    </row>
    <row r="171" spans="29:39" ht="15">
      <c r="AC171" s="19"/>
      <c r="AD171" s="19"/>
      <c r="AG171" s="25"/>
      <c r="AH171" s="19"/>
      <c r="AI171" s="19"/>
      <c r="AK171" s="19"/>
      <c r="AL171" s="19"/>
      <c r="AM171" s="19"/>
    </row>
    <row r="172" spans="29:39" ht="15">
      <c r="AC172" s="19"/>
      <c r="AD172" s="19"/>
      <c r="AG172" s="19"/>
      <c r="AH172" s="19"/>
      <c r="AI172" s="19"/>
      <c r="AK172" s="19"/>
      <c r="AL172" s="19"/>
      <c r="AM172" s="19"/>
    </row>
    <row r="173" spans="29:39" ht="15">
      <c r="AC173" s="19"/>
      <c r="AD173" s="19"/>
      <c r="AG173" s="19"/>
      <c r="AH173" s="19"/>
      <c r="AI173" s="19"/>
      <c r="AK173" s="19"/>
      <c r="AL173" s="19"/>
      <c r="AM173" s="19"/>
    </row>
    <row r="174" spans="29:39" ht="15">
      <c r="AC174" s="19"/>
      <c r="AD174" s="19"/>
      <c r="AG174" s="25"/>
      <c r="AH174" s="19"/>
      <c r="AI174" s="19"/>
      <c r="AK174" s="19"/>
      <c r="AL174" s="19"/>
      <c r="AM174" s="19"/>
    </row>
    <row r="175" spans="29:39" ht="15">
      <c r="AC175" s="19"/>
      <c r="AD175" s="19"/>
      <c r="AG175" s="19"/>
      <c r="AH175" s="19"/>
      <c r="AI175" s="19"/>
      <c r="AK175" s="19"/>
      <c r="AL175" s="19"/>
      <c r="AM175" s="19"/>
    </row>
    <row r="176" spans="29:39" ht="15">
      <c r="AC176" s="19"/>
      <c r="AD176" s="19"/>
      <c r="AG176" s="19"/>
      <c r="AH176" s="19"/>
      <c r="AI176" s="19"/>
      <c r="AK176" s="19"/>
      <c r="AL176" s="19"/>
      <c r="AM176" s="19"/>
    </row>
    <row r="177" spans="29:39" ht="15">
      <c r="AC177" s="19"/>
      <c r="AD177" s="19"/>
      <c r="AG177" s="25"/>
      <c r="AH177" s="19"/>
      <c r="AI177" s="19"/>
      <c r="AK177" s="19"/>
      <c r="AL177" s="19"/>
      <c r="AM177" s="19"/>
    </row>
    <row r="178" spans="29:39" ht="15">
      <c r="AC178" s="19"/>
      <c r="AD178" s="19"/>
      <c r="AG178" s="19"/>
      <c r="AH178" s="19"/>
      <c r="AI178" s="19"/>
      <c r="AK178" s="19"/>
      <c r="AL178" s="19"/>
      <c r="AM178" s="19"/>
    </row>
    <row r="179" spans="29:39" ht="15">
      <c r="AC179" s="19"/>
      <c r="AD179" s="19"/>
      <c r="AG179" s="19"/>
      <c r="AH179" s="19"/>
      <c r="AI179" s="19"/>
      <c r="AK179" s="19"/>
      <c r="AL179" s="19"/>
      <c r="AM179" s="19"/>
    </row>
    <row r="180" spans="29:39" ht="15">
      <c r="AC180" s="19"/>
      <c r="AD180" s="19"/>
      <c r="AG180" s="25"/>
      <c r="AH180" s="19"/>
      <c r="AI180" s="19"/>
      <c r="AK180" s="19"/>
      <c r="AL180" s="19"/>
      <c r="AM180" s="19"/>
    </row>
    <row r="181" spans="29:39" ht="15">
      <c r="AC181" s="19"/>
      <c r="AD181" s="19"/>
      <c r="AG181" s="19"/>
      <c r="AH181" s="19"/>
      <c r="AI181" s="19"/>
      <c r="AK181" s="19"/>
      <c r="AL181" s="19"/>
      <c r="AM181" s="19"/>
    </row>
    <row r="182" spans="29:39" ht="15">
      <c r="AC182" s="19"/>
      <c r="AD182" s="19"/>
      <c r="AG182" s="25"/>
      <c r="AH182" s="19"/>
      <c r="AI182" s="19"/>
      <c r="AK182" s="19"/>
      <c r="AL182" s="19"/>
      <c r="AM182" s="19"/>
    </row>
    <row r="183" spans="29:39" ht="15">
      <c r="AC183" s="19"/>
      <c r="AD183" s="19"/>
      <c r="AH183" s="19"/>
      <c r="AI183" s="19"/>
      <c r="AK183" s="19"/>
      <c r="AL183" s="19"/>
      <c r="AM183" s="19"/>
    </row>
    <row r="184" spans="29:39" ht="15">
      <c r="AC184" s="19"/>
      <c r="AD184" s="19"/>
      <c r="AG184" s="25"/>
      <c r="AH184" s="19"/>
      <c r="AI184" s="19"/>
      <c r="AK184" s="19"/>
      <c r="AL184" s="19"/>
      <c r="AM184" s="19"/>
    </row>
    <row r="185" spans="29:39" ht="15">
      <c r="AC185" s="19"/>
      <c r="AD185" s="19"/>
      <c r="AG185" s="25"/>
      <c r="AH185" s="19"/>
      <c r="AK185" s="19"/>
      <c r="AL185" s="19"/>
      <c r="AM185" s="19"/>
    </row>
    <row r="186" spans="29:39" ht="15">
      <c r="AC186" s="19"/>
      <c r="AD186" s="19"/>
      <c r="AG186" s="19"/>
      <c r="AH186" s="19"/>
      <c r="AK186" s="19"/>
      <c r="AL186" s="19"/>
      <c r="AM186" s="19"/>
    </row>
    <row r="187" spans="29:39" ht="15">
      <c r="AC187" s="19"/>
      <c r="AD187" s="19"/>
      <c r="AG187" s="25"/>
      <c r="AH187" s="19"/>
      <c r="AK187" s="19"/>
      <c r="AL187" s="19"/>
      <c r="AM187" s="19"/>
    </row>
    <row r="188" spans="29:39" ht="15">
      <c r="AC188" s="19"/>
      <c r="AD188" s="19"/>
      <c r="AG188" s="25"/>
      <c r="AH188" s="19"/>
      <c r="AK188" s="19"/>
      <c r="AL188" s="19"/>
      <c r="AM188" s="19"/>
    </row>
    <row r="189" spans="29:39" ht="15">
      <c r="AC189" s="19"/>
      <c r="AD189" s="19"/>
      <c r="AG189" s="19"/>
      <c r="AH189" s="19"/>
      <c r="AK189" s="19"/>
      <c r="AL189" s="19"/>
      <c r="AM189" s="19"/>
    </row>
    <row r="190" spans="29:39" ht="15">
      <c r="AC190" s="19"/>
      <c r="AD190" s="19"/>
      <c r="AG190" s="25"/>
      <c r="AH190" s="19"/>
      <c r="AK190" s="19"/>
      <c r="AL190" s="19"/>
      <c r="AM190" s="19"/>
    </row>
    <row r="191" spans="29:39" ht="15">
      <c r="AC191" s="19"/>
      <c r="AD191" s="19"/>
      <c r="AG191" s="19"/>
      <c r="AH191" s="19"/>
      <c r="AK191" s="19"/>
      <c r="AL191" s="19"/>
      <c r="AM191" s="19"/>
    </row>
    <row r="192" spans="29:39" ht="15">
      <c r="AC192" s="19"/>
      <c r="AD192" s="19"/>
      <c r="AH192" s="19"/>
      <c r="AK192" s="19"/>
      <c r="AL192" s="19"/>
      <c r="AM192" s="19"/>
    </row>
    <row r="193" spans="29:39" ht="15">
      <c r="AC193" s="19"/>
      <c r="AD193" s="19"/>
      <c r="AG193" s="19"/>
      <c r="AH193" s="19"/>
      <c r="AK193" s="19"/>
      <c r="AL193" s="19"/>
      <c r="AM193" s="19"/>
    </row>
    <row r="194" spans="29:39" ht="15">
      <c r="AC194" s="19"/>
      <c r="AD194" s="19"/>
      <c r="AG194" s="19"/>
      <c r="AH194" s="19"/>
      <c r="AK194" s="19"/>
      <c r="AL194" s="19"/>
      <c r="AM194" s="19"/>
    </row>
    <row r="195" spans="29:39" ht="15">
      <c r="AC195" s="19"/>
      <c r="AD195" s="19"/>
      <c r="AG195" s="19"/>
      <c r="AH195" s="19"/>
      <c r="AK195" s="19"/>
      <c r="AL195" s="19"/>
      <c r="AM195" s="19"/>
    </row>
    <row r="196" spans="29:39" ht="15">
      <c r="AC196" s="19"/>
      <c r="AD196" s="19"/>
      <c r="AG196" s="25"/>
      <c r="AH196" s="19"/>
      <c r="AK196" s="19"/>
      <c r="AL196" s="19"/>
      <c r="AM196" s="19"/>
    </row>
    <row r="197" spans="29:39" ht="15">
      <c r="AC197" s="19"/>
      <c r="AD197" s="19"/>
      <c r="AG197" s="19"/>
      <c r="AH197" s="19"/>
      <c r="AK197" s="19"/>
      <c r="AL197" s="19"/>
      <c r="AM197" s="19"/>
    </row>
    <row r="198" spans="29:39" ht="15">
      <c r="AC198" s="19"/>
      <c r="AD198" s="19"/>
      <c r="AG198" s="19"/>
      <c r="AH198" s="19"/>
      <c r="AK198" s="19"/>
      <c r="AL198" s="19"/>
      <c r="AM198" s="19"/>
    </row>
    <row r="199" spans="29:39" ht="15">
      <c r="AC199" s="19"/>
      <c r="AD199" s="19"/>
      <c r="AG199" s="19"/>
      <c r="AH199" s="19"/>
      <c r="AK199" s="19"/>
      <c r="AL199" s="19"/>
      <c r="AM199" s="19"/>
    </row>
    <row r="200" spans="29:39" ht="15">
      <c r="AC200" s="19"/>
      <c r="AD200" s="19"/>
      <c r="AG200" s="19"/>
      <c r="AH200" s="19"/>
      <c r="AK200" s="19"/>
      <c r="AL200" s="19"/>
      <c r="AM200" s="19"/>
    </row>
    <row r="201" spans="29:39" ht="15">
      <c r="AC201" s="19"/>
      <c r="AD201" s="19"/>
      <c r="AG201" s="19"/>
      <c r="AH201" s="19"/>
      <c r="AK201" s="19"/>
      <c r="AL201" s="19"/>
      <c r="AM201" s="19"/>
    </row>
    <row r="202" spans="29:39" ht="15">
      <c r="AC202" s="19"/>
      <c r="AD202" s="19"/>
      <c r="AG202" s="25"/>
      <c r="AH202" s="19"/>
      <c r="AK202" s="19"/>
      <c r="AL202" s="19"/>
      <c r="AM202" s="19"/>
    </row>
    <row r="203" spans="29:39" ht="15">
      <c r="AC203" s="19"/>
      <c r="AD203" s="19"/>
      <c r="AG203" s="19"/>
      <c r="AH203" s="19"/>
      <c r="AK203" s="19"/>
      <c r="AL203" s="19"/>
      <c r="AM203" s="19"/>
    </row>
    <row r="204" spans="29:39" ht="15">
      <c r="AC204" s="19"/>
      <c r="AD204" s="19"/>
      <c r="AG204" s="19"/>
      <c r="AH204" s="19"/>
      <c r="AK204" s="19"/>
      <c r="AL204" s="19"/>
      <c r="AM204" s="19"/>
    </row>
    <row r="205" spans="29:39" ht="15">
      <c r="AC205" s="19"/>
      <c r="AD205" s="19"/>
      <c r="AG205" s="19"/>
      <c r="AH205" s="19"/>
      <c r="AK205" s="19"/>
      <c r="AL205" s="19"/>
      <c r="AM205" s="19"/>
    </row>
    <row r="206" spans="29:39" ht="15">
      <c r="AC206" s="19"/>
      <c r="AD206" s="19"/>
      <c r="AG206" s="19"/>
      <c r="AH206" s="19"/>
      <c r="AK206" s="19"/>
      <c r="AL206" s="19"/>
      <c r="AM206" s="19"/>
    </row>
    <row r="207" spans="29:39" ht="15">
      <c r="AC207" s="19"/>
      <c r="AD207" s="19"/>
      <c r="AG207" s="19"/>
      <c r="AH207" s="19"/>
      <c r="AK207" s="19"/>
      <c r="AL207" s="19"/>
      <c r="AM207" s="19"/>
    </row>
    <row r="208" spans="29:39" ht="15">
      <c r="AC208" s="19"/>
      <c r="AD208" s="19"/>
      <c r="AG208" s="19"/>
      <c r="AH208" s="19"/>
      <c r="AK208" s="19"/>
      <c r="AL208" s="19"/>
      <c r="AM208" s="19"/>
    </row>
  </sheetData>
  <sheetProtection/>
  <printOptions/>
  <pageMargins left="0.4" right="0.25" top="0.59" bottom="0.49" header="0.27" footer="0"/>
  <pageSetup fitToHeight="3" fitToWidth="1" horizontalDpi="600" verticalDpi="600" orientation="landscape" paperSize="5" scale="59" r:id="rId1"/>
  <headerFooter alignWithMargins="0">
    <oddHeader>&amp;L&amp;D
&amp;T</oddHeader>
    <oddFooter>&amp;L&amp;Z&amp;F&amp;R&amp;P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6"/>
  <sheetViews>
    <sheetView tabSelected="1" zoomScale="80" zoomScaleNormal="80" zoomScalePageLayoutView="0" workbookViewId="0" topLeftCell="A1">
      <pane xSplit="1" ySplit="11" topLeftCell="B112" activePane="bottomRight" state="frozen"/>
      <selection pane="topLeft" activeCell="B12" sqref="B12"/>
      <selection pane="topRight" activeCell="B12" sqref="B12"/>
      <selection pane="bottomLeft" activeCell="B12" sqref="B12"/>
      <selection pane="bottomRight" activeCell="A1" sqref="A1"/>
    </sheetView>
  </sheetViews>
  <sheetFormatPr defaultColWidth="9.6640625" defaultRowHeight="15"/>
  <cols>
    <col min="1" max="1" width="22.3359375" style="18" bestFit="1" customWidth="1"/>
    <col min="2" max="2" width="21.4453125" style="18" bestFit="1" customWidth="1"/>
    <col min="3" max="3" width="21.3359375" style="18" customWidth="1"/>
    <col min="4" max="4" width="21.4453125" style="18" bestFit="1" customWidth="1"/>
    <col min="5" max="5" width="11.4453125" style="18" customWidth="1"/>
    <col min="6" max="6" width="19.6640625" style="18" customWidth="1"/>
    <col min="7" max="7" width="18.88671875" style="18" bestFit="1" customWidth="1"/>
    <col min="8" max="8" width="13.6640625" style="18" bestFit="1" customWidth="1"/>
    <col min="9" max="9" width="18.77734375" style="18" customWidth="1"/>
    <col min="10" max="10" width="17.88671875" style="18" bestFit="1" customWidth="1"/>
    <col min="11" max="11" width="16.10546875" style="18" customWidth="1"/>
    <col min="12" max="12" width="12.77734375" style="18" customWidth="1"/>
    <col min="13" max="16384" width="9.6640625" style="18" customWidth="1"/>
  </cols>
  <sheetData>
    <row r="1" spans="1:12" ht="18.75" thickTop="1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4" t="s">
        <v>162</v>
      </c>
    </row>
    <row r="2" spans="1:12" ht="15.7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.75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5.75">
      <c r="A4" s="6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.75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15.75">
      <c r="A6" s="6" t="s">
        <v>181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>
      <c r="A8" s="9" t="s">
        <v>4</v>
      </c>
      <c r="B8" s="10" t="s">
        <v>179</v>
      </c>
      <c r="C8" s="9" t="s">
        <v>179</v>
      </c>
      <c r="D8" s="10" t="s">
        <v>180</v>
      </c>
      <c r="E8" s="9" t="s">
        <v>142</v>
      </c>
      <c r="F8" s="9" t="s">
        <v>146</v>
      </c>
      <c r="G8" s="9" t="s">
        <v>149</v>
      </c>
      <c r="H8" s="9" t="s">
        <v>153</v>
      </c>
      <c r="I8" s="9" t="s">
        <v>166</v>
      </c>
      <c r="J8" s="9" t="s">
        <v>180</v>
      </c>
      <c r="K8" s="9" t="s">
        <v>158</v>
      </c>
      <c r="L8" s="9" t="s">
        <v>163</v>
      </c>
    </row>
    <row r="9" spans="1:12" ht="15.75">
      <c r="A9" s="14"/>
      <c r="B9" s="9" t="s">
        <v>136</v>
      </c>
      <c r="C9" s="9" t="s">
        <v>139</v>
      </c>
      <c r="D9" s="9" t="s">
        <v>139</v>
      </c>
      <c r="E9" s="9" t="s">
        <v>143</v>
      </c>
      <c r="F9" s="9" t="s">
        <v>143</v>
      </c>
      <c r="G9" s="9" t="s">
        <v>143</v>
      </c>
      <c r="H9" s="9" t="s">
        <v>154</v>
      </c>
      <c r="I9" s="9" t="s">
        <v>143</v>
      </c>
      <c r="J9" s="9" t="s">
        <v>156</v>
      </c>
      <c r="K9" s="9" t="s">
        <v>159</v>
      </c>
      <c r="L9" s="9" t="s">
        <v>156</v>
      </c>
    </row>
    <row r="10" spans="1:12" ht="15.75">
      <c r="A10" s="14"/>
      <c r="B10" s="9" t="s">
        <v>137</v>
      </c>
      <c r="C10" s="9" t="s">
        <v>140</v>
      </c>
      <c r="D10" s="9" t="s">
        <v>141</v>
      </c>
      <c r="E10" s="9" t="s">
        <v>144</v>
      </c>
      <c r="F10" s="9" t="s">
        <v>147</v>
      </c>
      <c r="G10" s="9" t="s">
        <v>150</v>
      </c>
      <c r="H10" s="9" t="s">
        <v>152</v>
      </c>
      <c r="I10" s="9" t="s">
        <v>155</v>
      </c>
      <c r="J10" s="9" t="s">
        <v>157</v>
      </c>
      <c r="K10" s="9" t="s">
        <v>160</v>
      </c>
      <c r="L10" s="9" t="s">
        <v>164</v>
      </c>
    </row>
    <row r="11" spans="1:12" ht="16.5" thickBot="1">
      <c r="A11" s="14"/>
      <c r="B11" s="14"/>
      <c r="C11" s="14"/>
      <c r="D11" s="14"/>
      <c r="E11" s="9" t="s">
        <v>145</v>
      </c>
      <c r="F11" s="9" t="s">
        <v>148</v>
      </c>
      <c r="G11" s="14"/>
      <c r="H11" s="14"/>
      <c r="I11" s="14"/>
      <c r="J11" s="14"/>
      <c r="K11" s="9" t="s">
        <v>161</v>
      </c>
      <c r="L11" s="9" t="s">
        <v>165</v>
      </c>
    </row>
    <row r="12" spans="1:12" ht="16.5" thickTop="1">
      <c r="A12" s="16" t="s">
        <v>5</v>
      </c>
      <c r="B12" s="33"/>
      <c r="C12" s="33"/>
      <c r="D12" s="16"/>
      <c r="E12" s="16"/>
      <c r="F12" s="32"/>
      <c r="G12" s="16"/>
      <c r="H12" s="16"/>
      <c r="I12" s="16"/>
      <c r="J12" s="16"/>
      <c r="K12" s="16"/>
      <c r="L12" s="16"/>
    </row>
    <row r="13" spans="1:12" ht="15">
      <c r="A13" s="5" t="s">
        <v>6</v>
      </c>
      <c r="B13" s="21">
        <v>243.71</v>
      </c>
      <c r="C13" s="21">
        <v>243.71</v>
      </c>
      <c r="D13" s="21">
        <v>531.88</v>
      </c>
      <c r="E13" s="22">
        <v>-0.5417951417612995</v>
      </c>
      <c r="F13" s="27">
        <v>-288.16999999999996</v>
      </c>
      <c r="G13" s="21">
        <v>-28.29</v>
      </c>
      <c r="H13" s="21">
        <v>0</v>
      </c>
      <c r="I13" s="21">
        <v>0</v>
      </c>
      <c r="J13" s="21">
        <v>487.38</v>
      </c>
      <c r="K13" s="21">
        <v>-259.87999999999994</v>
      </c>
      <c r="L13" s="22">
        <v>-0.5332184332553653</v>
      </c>
    </row>
    <row r="14" spans="1:12" ht="15">
      <c r="A14" s="5" t="s">
        <v>7</v>
      </c>
      <c r="B14" s="21">
        <v>786966.75</v>
      </c>
      <c r="C14" s="21">
        <v>773622.55</v>
      </c>
      <c r="D14" s="21">
        <v>786879.8300000001</v>
      </c>
      <c r="E14" s="22">
        <v>-0.016847909292579056</v>
      </c>
      <c r="F14" s="27">
        <v>-13257.280000000028</v>
      </c>
      <c r="G14" s="21">
        <v>36536.2</v>
      </c>
      <c r="H14" s="21">
        <v>0</v>
      </c>
      <c r="I14" s="21">
        <v>-57958.88</v>
      </c>
      <c r="J14" s="21">
        <v>733935.6200000001</v>
      </c>
      <c r="K14" s="21">
        <v>8165.399999999972</v>
      </c>
      <c r="L14" s="22">
        <v>0.011125498991314757</v>
      </c>
    </row>
    <row r="15" spans="1:12" ht="15">
      <c r="A15" s="5" t="s">
        <v>8</v>
      </c>
      <c r="B15" s="21">
        <v>178.3</v>
      </c>
      <c r="C15" s="21">
        <v>178.3</v>
      </c>
      <c r="D15" s="21">
        <v>908.98</v>
      </c>
      <c r="E15" s="22">
        <v>-0.803846069220445</v>
      </c>
      <c r="F15" s="27">
        <v>-730.6800000000001</v>
      </c>
      <c r="G15" s="21">
        <v>-68.11999999999999</v>
      </c>
      <c r="H15" s="21">
        <v>0</v>
      </c>
      <c r="I15" s="21">
        <v>0</v>
      </c>
      <c r="J15" s="21">
        <v>840.82</v>
      </c>
      <c r="K15" s="21">
        <v>-662.5600000000001</v>
      </c>
      <c r="L15" s="22">
        <v>-0.7879926738184154</v>
      </c>
    </row>
    <row r="16" spans="1:12" ht="15">
      <c r="A16" s="5" t="s">
        <v>9</v>
      </c>
      <c r="B16" s="21">
        <v>0</v>
      </c>
      <c r="C16" s="21">
        <v>0</v>
      </c>
      <c r="D16" s="21">
        <v>0</v>
      </c>
      <c r="E16" s="22" t="s">
        <v>138</v>
      </c>
      <c r="F16" s="27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2" t="s">
        <v>138</v>
      </c>
    </row>
    <row r="17" spans="1:12" ht="15">
      <c r="A17" s="5" t="s">
        <v>10</v>
      </c>
      <c r="B17" s="21">
        <v>1582.67</v>
      </c>
      <c r="C17" s="21">
        <v>1582.67</v>
      </c>
      <c r="D17" s="21">
        <v>646.56</v>
      </c>
      <c r="E17" s="22">
        <v>1.4478316010888397</v>
      </c>
      <c r="F17" s="27">
        <v>936.1100000000001</v>
      </c>
      <c r="G17" s="21">
        <v>-112.29000000000002</v>
      </c>
      <c r="H17" s="21">
        <v>0</v>
      </c>
      <c r="I17" s="21">
        <v>408.38</v>
      </c>
      <c r="J17" s="21">
        <v>952.8399999999999</v>
      </c>
      <c r="K17" s="21">
        <v>640.0200000000001</v>
      </c>
      <c r="L17" s="22">
        <v>0.6716972419293902</v>
      </c>
    </row>
    <row r="18" spans="1:12" ht="15">
      <c r="A18" s="5" t="s">
        <v>11</v>
      </c>
      <c r="B18" s="21">
        <v>281820.73</v>
      </c>
      <c r="C18" s="21">
        <v>277754.70999999996</v>
      </c>
      <c r="D18" s="21">
        <v>157097.83000000002</v>
      </c>
      <c r="E18" s="22">
        <v>0.7680365794995382</v>
      </c>
      <c r="F18" s="27">
        <v>120656.87999999995</v>
      </c>
      <c r="G18" s="21">
        <v>-8357.029999999999</v>
      </c>
      <c r="H18" s="21">
        <v>0</v>
      </c>
      <c r="I18" s="21">
        <v>80971.43000000001</v>
      </c>
      <c r="J18" s="21">
        <v>239767.45</v>
      </c>
      <c r="K18" s="21">
        <v>48042.47999999994</v>
      </c>
      <c r="L18" s="22">
        <v>0.20037115129680838</v>
      </c>
    </row>
    <row r="19" spans="1:12" ht="15">
      <c r="A19" s="5" t="s">
        <v>12</v>
      </c>
      <c r="B19" s="21">
        <v>0</v>
      </c>
      <c r="C19" s="21">
        <v>0</v>
      </c>
      <c r="D19" s="21">
        <v>113.67</v>
      </c>
      <c r="E19" s="22">
        <v>-1</v>
      </c>
      <c r="F19" s="27">
        <v>-113.67</v>
      </c>
      <c r="G19" s="21">
        <v>-998.46</v>
      </c>
      <c r="H19" s="21">
        <v>0</v>
      </c>
      <c r="I19" s="21">
        <v>0</v>
      </c>
      <c r="J19" s="21">
        <v>113.67</v>
      </c>
      <c r="K19" s="21">
        <v>884.7900000000001</v>
      </c>
      <c r="L19" s="22">
        <v>7.783847980997625</v>
      </c>
    </row>
    <row r="20" spans="1:12" ht="15">
      <c r="A20" s="5" t="s">
        <v>13</v>
      </c>
      <c r="B20" s="21">
        <v>929.99</v>
      </c>
      <c r="C20" s="21">
        <v>929.99</v>
      </c>
      <c r="D20" s="21">
        <v>925.01</v>
      </c>
      <c r="E20" s="22">
        <v>0.0053837255813450864</v>
      </c>
      <c r="F20" s="27">
        <v>4.980000000000018</v>
      </c>
      <c r="G20" s="21">
        <v>94.38</v>
      </c>
      <c r="H20" s="21">
        <v>0</v>
      </c>
      <c r="I20" s="21">
        <v>0</v>
      </c>
      <c r="J20" s="21">
        <v>519.72</v>
      </c>
      <c r="K20" s="21">
        <v>-89.39999999999998</v>
      </c>
      <c r="L20" s="22">
        <v>-0.1720157007619487</v>
      </c>
    </row>
    <row r="21" spans="1:12" ht="15">
      <c r="A21" s="5" t="s">
        <v>14</v>
      </c>
      <c r="B21" s="21">
        <v>0</v>
      </c>
      <c r="C21" s="21">
        <v>0</v>
      </c>
      <c r="D21" s="21">
        <v>0</v>
      </c>
      <c r="E21" s="22" t="s">
        <v>138</v>
      </c>
      <c r="F21" s="27">
        <v>0</v>
      </c>
      <c r="G21" s="21">
        <v>48.639999999999986</v>
      </c>
      <c r="H21" s="21">
        <v>0</v>
      </c>
      <c r="I21" s="21">
        <v>5229.280000000001</v>
      </c>
      <c r="J21" s="21">
        <v>5566.84</v>
      </c>
      <c r="K21" s="21">
        <v>-5277.920000000001</v>
      </c>
      <c r="L21" s="22">
        <v>-0.9480998196463345</v>
      </c>
    </row>
    <row r="22" spans="1:12" ht="15">
      <c r="A22" s="5" t="s">
        <v>15</v>
      </c>
      <c r="B22" s="21">
        <v>1420.15</v>
      </c>
      <c r="C22" s="21">
        <v>1420.15</v>
      </c>
      <c r="D22" s="21">
        <v>1997.6</v>
      </c>
      <c r="E22" s="22">
        <v>-0.28907188626351615</v>
      </c>
      <c r="F22" s="27">
        <v>-577.4499999999998</v>
      </c>
      <c r="G22" s="21">
        <v>-454.0999999999999</v>
      </c>
      <c r="H22" s="21">
        <v>0</v>
      </c>
      <c r="I22" s="21">
        <v>37.72999999999999</v>
      </c>
      <c r="J22" s="21">
        <v>1469.27</v>
      </c>
      <c r="K22" s="21">
        <v>-161.0799999999999</v>
      </c>
      <c r="L22" s="22">
        <v>-0.10963267472962757</v>
      </c>
    </row>
    <row r="23" spans="1:12" ht="15">
      <c r="A23" s="5" t="s">
        <v>16</v>
      </c>
      <c r="B23" s="21">
        <v>0</v>
      </c>
      <c r="C23" s="21">
        <v>0</v>
      </c>
      <c r="D23" s="21">
        <v>0</v>
      </c>
      <c r="E23" s="22" t="s">
        <v>138</v>
      </c>
      <c r="F23" s="27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 t="s">
        <v>138</v>
      </c>
    </row>
    <row r="24" spans="1:12" ht="15">
      <c r="A24" s="5" t="s">
        <v>17</v>
      </c>
      <c r="B24" s="21">
        <v>248943.33000000002</v>
      </c>
      <c r="C24" s="21">
        <v>249674.16</v>
      </c>
      <c r="D24" s="21">
        <v>206275.8</v>
      </c>
      <c r="E24" s="22">
        <v>0.2103899730361003</v>
      </c>
      <c r="F24" s="27">
        <v>43398.360000000015</v>
      </c>
      <c r="G24" s="21">
        <v>-3445.7900000000004</v>
      </c>
      <c r="H24" s="21">
        <v>0</v>
      </c>
      <c r="I24" s="21">
        <v>62152.42</v>
      </c>
      <c r="J24" s="21">
        <v>268889.86</v>
      </c>
      <c r="K24" s="21">
        <v>-15308.269999999982</v>
      </c>
      <c r="L24" s="22">
        <v>-0.05693137703296057</v>
      </c>
    </row>
    <row r="25" spans="1:12" ht="15">
      <c r="A25" s="5" t="s">
        <v>18</v>
      </c>
      <c r="B25" s="21">
        <v>267979.31000000006</v>
      </c>
      <c r="C25" s="21">
        <v>263831.15</v>
      </c>
      <c r="D25" s="21">
        <v>216838.75999999998</v>
      </c>
      <c r="E25" s="22">
        <v>0.21671582147029456</v>
      </c>
      <c r="F25" s="27">
        <v>46992.39000000004</v>
      </c>
      <c r="G25" s="21">
        <v>-2814.79</v>
      </c>
      <c r="H25" s="21">
        <v>0</v>
      </c>
      <c r="I25" s="21">
        <v>9567.159999999998</v>
      </c>
      <c r="J25" s="21">
        <v>235454.45999999996</v>
      </c>
      <c r="K25" s="21">
        <v>40240.02000000005</v>
      </c>
      <c r="L25" s="22">
        <v>0.1709036218723572</v>
      </c>
    </row>
    <row r="26" spans="1:12" ht="15">
      <c r="A26" s="5" t="s">
        <v>19</v>
      </c>
      <c r="B26" s="21">
        <v>252046.66999999998</v>
      </c>
      <c r="C26" s="21">
        <v>248171.08000000002</v>
      </c>
      <c r="D26" s="21">
        <v>242537.5</v>
      </c>
      <c r="E26" s="22">
        <v>0.02322766582487251</v>
      </c>
      <c r="F26" s="27">
        <v>5633.580000000016</v>
      </c>
      <c r="G26" s="21">
        <v>2898.16</v>
      </c>
      <c r="H26" s="21">
        <v>0</v>
      </c>
      <c r="I26" s="21">
        <v>39645.36</v>
      </c>
      <c r="J26" s="21">
        <v>274842.24</v>
      </c>
      <c r="K26" s="21">
        <v>-36909.93999999999</v>
      </c>
      <c r="L26" s="22">
        <v>-0.13429500501815148</v>
      </c>
    </row>
    <row r="27" spans="1:12" ht="15">
      <c r="A27" s="5" t="s">
        <v>20</v>
      </c>
      <c r="B27" s="21">
        <v>1052850.6300000001</v>
      </c>
      <c r="C27" s="21">
        <v>1032862.8300000001</v>
      </c>
      <c r="D27" s="21">
        <v>932016.74</v>
      </c>
      <c r="E27" s="22">
        <v>0.10820201577066103</v>
      </c>
      <c r="F27" s="27">
        <v>100846.09000000008</v>
      </c>
      <c r="G27" s="21">
        <v>-10310.08</v>
      </c>
      <c r="H27" s="21">
        <v>0</v>
      </c>
      <c r="I27" s="21">
        <v>68187.64</v>
      </c>
      <c r="J27" s="21">
        <v>942317.47</v>
      </c>
      <c r="K27" s="21">
        <v>42968.530000000086</v>
      </c>
      <c r="L27" s="22">
        <v>0.04559878317866704</v>
      </c>
    </row>
    <row r="28" spans="1:12" ht="15">
      <c r="A28" s="5" t="s">
        <v>21</v>
      </c>
      <c r="B28" s="21">
        <v>369131.45</v>
      </c>
      <c r="C28" s="21">
        <v>367259.84</v>
      </c>
      <c r="D28" s="21">
        <v>348466.05</v>
      </c>
      <c r="E28" s="22">
        <v>0.05393291541600692</v>
      </c>
      <c r="F28" s="27">
        <v>18793.790000000037</v>
      </c>
      <c r="G28" s="21">
        <v>-466.7300000000005</v>
      </c>
      <c r="H28" s="21">
        <v>0</v>
      </c>
      <c r="I28" s="21">
        <v>1959.3999999999996</v>
      </c>
      <c r="J28" s="21">
        <v>333765.91</v>
      </c>
      <c r="K28" s="21">
        <v>17301.12000000004</v>
      </c>
      <c r="L28" s="22">
        <v>0.051836090749951186</v>
      </c>
    </row>
    <row r="29" spans="1:12" ht="15">
      <c r="A29" s="5" t="s">
        <v>22</v>
      </c>
      <c r="B29" s="21">
        <v>0</v>
      </c>
      <c r="C29" s="21">
        <v>0</v>
      </c>
      <c r="D29" s="21">
        <v>0</v>
      </c>
      <c r="E29" s="22" t="s">
        <v>138</v>
      </c>
      <c r="F29" s="27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2" t="s">
        <v>138</v>
      </c>
    </row>
    <row r="30" spans="1:12" ht="15">
      <c r="A30" s="5" t="s">
        <v>23</v>
      </c>
      <c r="B30" s="21">
        <v>256770.81</v>
      </c>
      <c r="C30" s="21">
        <v>262011.14</v>
      </c>
      <c r="D30" s="21">
        <v>221050.7</v>
      </c>
      <c r="E30" s="22">
        <v>0.18529884773040756</v>
      </c>
      <c r="F30" s="27">
        <v>40960.44</v>
      </c>
      <c r="G30" s="21">
        <v>1021.2</v>
      </c>
      <c r="H30" s="21">
        <v>0</v>
      </c>
      <c r="I30" s="21">
        <v>-12845.509999999998</v>
      </c>
      <c r="J30" s="21">
        <v>188093</v>
      </c>
      <c r="K30" s="21">
        <v>52784.75</v>
      </c>
      <c r="L30" s="22">
        <v>0.2806311239652725</v>
      </c>
    </row>
    <row r="31" spans="1:12" ht="15">
      <c r="A31" s="5" t="s">
        <v>24</v>
      </c>
      <c r="B31" s="21">
        <v>254369.6</v>
      </c>
      <c r="C31" s="21">
        <v>231254.24</v>
      </c>
      <c r="D31" s="21">
        <v>160256.68000000002</v>
      </c>
      <c r="E31" s="22">
        <v>0.4430240287019546</v>
      </c>
      <c r="F31" s="27">
        <v>70997.55999999997</v>
      </c>
      <c r="G31" s="21">
        <v>2618.6800000000003</v>
      </c>
      <c r="H31" s="21">
        <v>0</v>
      </c>
      <c r="I31" s="21">
        <v>65457.12</v>
      </c>
      <c r="J31" s="21">
        <v>196533.56000000003</v>
      </c>
      <c r="K31" s="21">
        <v>2921.759999999973</v>
      </c>
      <c r="L31" s="22">
        <v>0.014866468607193461</v>
      </c>
    </row>
    <row r="32" spans="1:12" ht="15">
      <c r="A32" s="5" t="s">
        <v>25</v>
      </c>
      <c r="B32" s="21">
        <v>0</v>
      </c>
      <c r="C32" s="21">
        <v>0</v>
      </c>
      <c r="D32" s="21">
        <v>0</v>
      </c>
      <c r="E32" s="22" t="s">
        <v>138</v>
      </c>
      <c r="F32" s="27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 t="s">
        <v>138</v>
      </c>
    </row>
    <row r="33" spans="1:12" ht="15">
      <c r="A33" s="5" t="s">
        <v>26</v>
      </c>
      <c r="B33" s="21">
        <v>1669750.28</v>
      </c>
      <c r="C33" s="21">
        <v>1668878.37</v>
      </c>
      <c r="D33" s="21">
        <v>1299146.3199999998</v>
      </c>
      <c r="E33" s="22">
        <v>0.2845961569594411</v>
      </c>
      <c r="F33" s="27">
        <v>369732.0500000003</v>
      </c>
      <c r="G33" s="21">
        <v>-16937.699999999997</v>
      </c>
      <c r="H33" s="21">
        <v>0</v>
      </c>
      <c r="I33" s="21">
        <v>-56484.22</v>
      </c>
      <c r="J33" s="21">
        <v>1216065.7899999998</v>
      </c>
      <c r="K33" s="21">
        <v>443153.9700000003</v>
      </c>
      <c r="L33" s="22">
        <v>0.3644161143617077</v>
      </c>
    </row>
    <row r="34" spans="1:12" ht="15">
      <c r="A34" s="5" t="s">
        <v>27</v>
      </c>
      <c r="B34" s="21">
        <v>589486607.71</v>
      </c>
      <c r="C34" s="21">
        <v>585481341.07</v>
      </c>
      <c r="D34" s="21">
        <v>542619423.79</v>
      </c>
      <c r="E34" s="22">
        <v>0.07899075374159137</v>
      </c>
      <c r="F34" s="27">
        <v>42861917.28000009</v>
      </c>
      <c r="G34" s="21">
        <v>-6892814.470000001</v>
      </c>
      <c r="H34" s="21">
        <v>0</v>
      </c>
      <c r="I34" s="21">
        <v>-13317874.49</v>
      </c>
      <c r="J34" s="21">
        <v>509020229.11999995</v>
      </c>
      <c r="K34" s="21">
        <v>63072606.24000009</v>
      </c>
      <c r="L34" s="22">
        <v>0.12390982250163367</v>
      </c>
    </row>
    <row r="35" spans="1:12" ht="15">
      <c r="A35" s="5" t="s">
        <v>28</v>
      </c>
      <c r="B35" s="21">
        <v>647793.8500000001</v>
      </c>
      <c r="C35" s="21">
        <v>581026.64</v>
      </c>
      <c r="D35" s="21">
        <v>546429.5800000001</v>
      </c>
      <c r="E35" s="22">
        <v>0.06331476418242207</v>
      </c>
      <c r="F35" s="27">
        <v>34597.05999999994</v>
      </c>
      <c r="G35" s="21">
        <v>3135.8399999999992</v>
      </c>
      <c r="H35" s="21">
        <v>0</v>
      </c>
      <c r="I35" s="21">
        <v>-47880.250000000015</v>
      </c>
      <c r="J35" s="21">
        <v>408254.65</v>
      </c>
      <c r="K35" s="21">
        <v>79341.46999999996</v>
      </c>
      <c r="L35" s="22">
        <v>0.1943430895398251</v>
      </c>
    </row>
    <row r="36" spans="1:12" ht="15">
      <c r="A36" s="5" t="s">
        <v>29</v>
      </c>
      <c r="B36" s="21">
        <v>84160482.16</v>
      </c>
      <c r="C36" s="21">
        <v>83274912.75999999</v>
      </c>
      <c r="D36" s="21">
        <v>80373091.71000001</v>
      </c>
      <c r="E36" s="22">
        <v>0.03610438504058365</v>
      </c>
      <c r="F36" s="27">
        <v>2901821.049999982</v>
      </c>
      <c r="G36" s="21">
        <v>-541355.8200000001</v>
      </c>
      <c r="H36" s="21">
        <v>0</v>
      </c>
      <c r="I36" s="21">
        <v>551671.83</v>
      </c>
      <c r="J36" s="21">
        <v>77544199.94000001</v>
      </c>
      <c r="K36" s="21">
        <v>2891505.0399999823</v>
      </c>
      <c r="L36" s="22">
        <v>0.037288476020608766</v>
      </c>
    </row>
    <row r="37" spans="1:13" ht="15">
      <c r="A37" s="5" t="s">
        <v>172</v>
      </c>
      <c r="B37" s="21">
        <v>8560079.83</v>
      </c>
      <c r="C37" s="21">
        <v>8560079.83</v>
      </c>
      <c r="D37" s="21">
        <v>7312032.32</v>
      </c>
      <c r="E37" s="22">
        <v>0.1706840800725563</v>
      </c>
      <c r="F37" s="27">
        <v>1248047.5099999998</v>
      </c>
      <c r="G37" s="21">
        <v>-677.25</v>
      </c>
      <c r="H37" s="21">
        <v>0</v>
      </c>
      <c r="I37" s="21">
        <v>37014.03</v>
      </c>
      <c r="J37" s="21">
        <v>7551240.43</v>
      </c>
      <c r="K37" s="21">
        <v>1211710.7299999997</v>
      </c>
      <c r="L37" s="22">
        <v>0.16046512374126587</v>
      </c>
      <c r="M37" s="34"/>
    </row>
    <row r="38" spans="1:12" ht="15">
      <c r="A38" s="5" t="s">
        <v>30</v>
      </c>
      <c r="B38" s="21">
        <v>0</v>
      </c>
      <c r="C38" s="21">
        <v>0</v>
      </c>
      <c r="D38" s="21">
        <v>0</v>
      </c>
      <c r="E38" s="22" t="s">
        <v>138</v>
      </c>
      <c r="F38" s="27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2" t="s">
        <v>138</v>
      </c>
    </row>
    <row r="39" spans="1:12" ht="15">
      <c r="A39" s="5" t="s">
        <v>31</v>
      </c>
      <c r="B39" s="21">
        <v>99674.32999999999</v>
      </c>
      <c r="C39" s="21">
        <v>112303.35</v>
      </c>
      <c r="D39" s="21">
        <v>98354.97</v>
      </c>
      <c r="E39" s="22">
        <v>0.14181672771594567</v>
      </c>
      <c r="F39" s="27">
        <v>13948.380000000005</v>
      </c>
      <c r="G39" s="21">
        <v>-8851.05</v>
      </c>
      <c r="H39" s="21">
        <v>0</v>
      </c>
      <c r="I39" s="21">
        <v>7853.4400000000005</v>
      </c>
      <c r="J39" s="21">
        <v>87680.31</v>
      </c>
      <c r="K39" s="21">
        <v>14945.990000000003</v>
      </c>
      <c r="L39" s="22">
        <v>0.17046004969644843</v>
      </c>
    </row>
    <row r="40" spans="1:12" ht="15">
      <c r="A40" s="5" t="s">
        <v>32</v>
      </c>
      <c r="B40" s="21">
        <v>2300938.2800000003</v>
      </c>
      <c r="C40" s="21">
        <v>2272539.1500000004</v>
      </c>
      <c r="D40" s="21">
        <v>2123819.37</v>
      </c>
      <c r="E40" s="22">
        <v>0.07002468387883676</v>
      </c>
      <c r="F40" s="27">
        <v>148719.78000000026</v>
      </c>
      <c r="G40" s="21">
        <v>17462.93</v>
      </c>
      <c r="H40" s="21">
        <v>0</v>
      </c>
      <c r="I40" s="21">
        <v>-45581.84</v>
      </c>
      <c r="J40" s="21">
        <v>2055138.9700000002</v>
      </c>
      <c r="K40" s="21">
        <v>176838.69000000026</v>
      </c>
      <c r="L40" s="22">
        <v>0.08604707155156531</v>
      </c>
    </row>
    <row r="41" spans="1:12" ht="15">
      <c r="A41" s="5" t="s">
        <v>33</v>
      </c>
      <c r="B41" s="21">
        <v>0</v>
      </c>
      <c r="C41" s="21">
        <v>0</v>
      </c>
      <c r="D41" s="21">
        <v>0</v>
      </c>
      <c r="E41" s="22" t="s">
        <v>138</v>
      </c>
      <c r="F41" s="27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2" t="s">
        <v>138</v>
      </c>
    </row>
    <row r="42" spans="1:12" ht="15">
      <c r="A42" s="5" t="s">
        <v>34</v>
      </c>
      <c r="B42" s="21">
        <v>156801.85</v>
      </c>
      <c r="C42" s="21">
        <v>158226.22999999998</v>
      </c>
      <c r="D42" s="21">
        <v>128350.65000000001</v>
      </c>
      <c r="E42" s="22">
        <v>0.2327653190692838</v>
      </c>
      <c r="F42" s="27">
        <v>29875.579999999973</v>
      </c>
      <c r="G42" s="21">
        <v>-3022.01</v>
      </c>
      <c r="H42" s="21">
        <v>0</v>
      </c>
      <c r="I42" s="21">
        <v>11278.96</v>
      </c>
      <c r="J42" s="21">
        <v>138795.90000000002</v>
      </c>
      <c r="K42" s="21">
        <v>21618.629999999976</v>
      </c>
      <c r="L42" s="22">
        <v>0.15575841937694104</v>
      </c>
    </row>
    <row r="43" spans="1:12" ht="15">
      <c r="A43" s="5" t="s">
        <v>35</v>
      </c>
      <c r="B43" s="21">
        <v>356.71</v>
      </c>
      <c r="C43" s="21">
        <v>356.71</v>
      </c>
      <c r="D43" s="21">
        <v>387.7</v>
      </c>
      <c r="E43" s="22">
        <v>-0.07993293783853497</v>
      </c>
      <c r="F43" s="27">
        <v>-30.99000000000001</v>
      </c>
      <c r="G43" s="21">
        <v>-19.72</v>
      </c>
      <c r="H43" s="21">
        <v>0</v>
      </c>
      <c r="I43" s="21">
        <v>0</v>
      </c>
      <c r="J43" s="21">
        <v>261.75</v>
      </c>
      <c r="K43" s="21">
        <v>-11.27000000000001</v>
      </c>
      <c r="L43" s="22">
        <v>-0.04305635148042029</v>
      </c>
    </row>
    <row r="44" spans="1:12" ht="15">
      <c r="A44" s="5" t="s">
        <v>36</v>
      </c>
      <c r="B44" s="21">
        <v>389346.87</v>
      </c>
      <c r="C44" s="21">
        <v>387246.04</v>
      </c>
      <c r="D44" s="21">
        <v>391968.89</v>
      </c>
      <c r="E44" s="22">
        <v>-0.012049042973793238</v>
      </c>
      <c r="F44" s="27">
        <v>-4722.850000000035</v>
      </c>
      <c r="G44" s="21">
        <v>-1293.62</v>
      </c>
      <c r="H44" s="21">
        <v>0</v>
      </c>
      <c r="I44" s="21">
        <v>1419.1200000000003</v>
      </c>
      <c r="J44" s="21">
        <v>389287.66000000003</v>
      </c>
      <c r="K44" s="21">
        <v>-4848.350000000035</v>
      </c>
      <c r="L44" s="22">
        <v>-0.012454414814998335</v>
      </c>
    </row>
    <row r="45" spans="1:12" ht="15">
      <c r="A45" s="5" t="s">
        <v>37</v>
      </c>
      <c r="B45" s="21">
        <v>388605.66</v>
      </c>
      <c r="C45" s="21">
        <v>385460.53</v>
      </c>
      <c r="D45" s="21">
        <v>422751.83999999997</v>
      </c>
      <c r="E45" s="22">
        <v>-0.08821087567590467</v>
      </c>
      <c r="F45" s="27">
        <v>-37291.30999999994</v>
      </c>
      <c r="G45" s="21">
        <v>8649.57</v>
      </c>
      <c r="H45" s="21">
        <v>0</v>
      </c>
      <c r="I45" s="21">
        <v>-32874.520000000004</v>
      </c>
      <c r="J45" s="21">
        <v>396280.52</v>
      </c>
      <c r="K45" s="21">
        <v>-13066.359999999935</v>
      </c>
      <c r="L45" s="22">
        <v>-0.03297250139875645</v>
      </c>
    </row>
    <row r="46" spans="1:12" ht="15">
      <c r="A46" s="5" t="s">
        <v>38</v>
      </c>
      <c r="B46" s="21">
        <v>0</v>
      </c>
      <c r="C46" s="21">
        <v>0</v>
      </c>
      <c r="D46" s="21">
        <v>0</v>
      </c>
      <c r="E46" s="22" t="s">
        <v>138</v>
      </c>
      <c r="F46" s="27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2" t="s">
        <v>138</v>
      </c>
    </row>
    <row r="47" spans="1:12" ht="15">
      <c r="A47" s="5" t="s">
        <v>39</v>
      </c>
      <c r="B47" s="21">
        <v>1274523.1</v>
      </c>
      <c r="C47" s="21">
        <v>1265076.03</v>
      </c>
      <c r="D47" s="21">
        <v>1219592.5899999999</v>
      </c>
      <c r="E47" s="22">
        <v>0.03729396224029221</v>
      </c>
      <c r="F47" s="27">
        <v>45483.44000000018</v>
      </c>
      <c r="G47" s="21">
        <v>2494.010000000002</v>
      </c>
      <c r="H47" s="21">
        <v>0</v>
      </c>
      <c r="I47" s="21">
        <v>-38930.22</v>
      </c>
      <c r="J47" s="21">
        <v>1152003.91</v>
      </c>
      <c r="K47" s="21">
        <v>81919.65000000017</v>
      </c>
      <c r="L47" s="22">
        <v>0.0711105659354925</v>
      </c>
    </row>
    <row r="48" spans="1:12" ht="15">
      <c r="A48" s="5" t="s">
        <v>40</v>
      </c>
      <c r="B48" s="21">
        <v>0</v>
      </c>
      <c r="C48" s="21">
        <v>0</v>
      </c>
      <c r="D48" s="21">
        <v>96.64</v>
      </c>
      <c r="E48" s="22">
        <v>-1</v>
      </c>
      <c r="F48" s="27">
        <v>-96.64</v>
      </c>
      <c r="G48" s="21">
        <v>0.04</v>
      </c>
      <c r="H48" s="21">
        <v>0</v>
      </c>
      <c r="I48" s="21">
        <v>0</v>
      </c>
      <c r="J48" s="21">
        <v>96.64</v>
      </c>
      <c r="K48" s="21">
        <v>-96.68</v>
      </c>
      <c r="L48" s="22">
        <v>-1.0004139072847682</v>
      </c>
    </row>
    <row r="49" spans="1:12" ht="15">
      <c r="A49" s="5" t="s">
        <v>41</v>
      </c>
      <c r="B49" s="21">
        <v>23040.69</v>
      </c>
      <c r="C49" s="21">
        <v>25148.44</v>
      </c>
      <c r="D49" s="21">
        <v>48169.07</v>
      </c>
      <c r="E49" s="22">
        <v>-0.4779131089722098</v>
      </c>
      <c r="F49" s="27">
        <v>-23020.63</v>
      </c>
      <c r="G49" s="21">
        <v>451.95</v>
      </c>
      <c r="H49" s="21">
        <v>0</v>
      </c>
      <c r="I49" s="21">
        <v>-7052.38</v>
      </c>
      <c r="J49" s="21">
        <v>47754.12</v>
      </c>
      <c r="K49" s="21">
        <v>-16420.2</v>
      </c>
      <c r="L49" s="22">
        <v>-0.343848865815138</v>
      </c>
    </row>
    <row r="50" spans="1:12" ht="15">
      <c r="A50" s="5" t="s">
        <v>42</v>
      </c>
      <c r="B50" s="21">
        <v>0</v>
      </c>
      <c r="C50" s="21">
        <v>0</v>
      </c>
      <c r="D50" s="21">
        <v>0</v>
      </c>
      <c r="E50" s="22" t="s">
        <v>138</v>
      </c>
      <c r="F50" s="27">
        <v>0</v>
      </c>
      <c r="G50" s="21">
        <v>-76.67</v>
      </c>
      <c r="H50" s="21">
        <v>0</v>
      </c>
      <c r="I50" s="21">
        <v>0</v>
      </c>
      <c r="J50" s="21">
        <v>-86.06</v>
      </c>
      <c r="K50" s="21">
        <v>76.67</v>
      </c>
      <c r="L50" s="22">
        <v>-0.8908900766906809</v>
      </c>
    </row>
    <row r="51" spans="1:12" ht="15">
      <c r="A51" s="5" t="s">
        <v>43</v>
      </c>
      <c r="B51" s="21">
        <v>597095.5</v>
      </c>
      <c r="C51" s="21">
        <v>588075.8</v>
      </c>
      <c r="D51" s="21">
        <v>643423.8</v>
      </c>
      <c r="E51" s="22">
        <v>-0.08602106418817582</v>
      </c>
      <c r="F51" s="27">
        <v>-55348</v>
      </c>
      <c r="G51" s="21">
        <v>3214.4799999999996</v>
      </c>
      <c r="H51" s="21">
        <v>0</v>
      </c>
      <c r="I51" s="21">
        <v>21637.989999999998</v>
      </c>
      <c r="J51" s="21">
        <v>653908.39</v>
      </c>
      <c r="K51" s="21">
        <v>-80200.47</v>
      </c>
      <c r="L51" s="22">
        <v>-0.12264786815168406</v>
      </c>
    </row>
    <row r="52" spans="1:12" ht="15">
      <c r="A52" s="5" t="s">
        <v>44</v>
      </c>
      <c r="B52" s="21">
        <v>0</v>
      </c>
      <c r="C52" s="21">
        <v>0</v>
      </c>
      <c r="D52" s="21">
        <v>0</v>
      </c>
      <c r="E52" s="22" t="s">
        <v>138</v>
      </c>
      <c r="F52" s="27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2" t="s">
        <v>138</v>
      </c>
    </row>
    <row r="53" spans="1:12" ht="15">
      <c r="A53" s="5" t="s">
        <v>45</v>
      </c>
      <c r="B53" s="21">
        <v>55261.009999999995</v>
      </c>
      <c r="C53" s="21">
        <v>56087.21</v>
      </c>
      <c r="D53" s="21">
        <v>73986.02</v>
      </c>
      <c r="E53" s="22">
        <v>-0.24192151436176731</v>
      </c>
      <c r="F53" s="27">
        <v>-17898.810000000005</v>
      </c>
      <c r="G53" s="21">
        <v>-786.5400000000001</v>
      </c>
      <c r="H53" s="21">
        <v>0</v>
      </c>
      <c r="I53" s="21">
        <v>-13129.08</v>
      </c>
      <c r="J53" s="21">
        <v>66686.62000000001</v>
      </c>
      <c r="K53" s="21">
        <v>-3983.190000000004</v>
      </c>
      <c r="L53" s="22">
        <v>-0.05972997281913529</v>
      </c>
    </row>
    <row r="54" spans="1:12" ht="15">
      <c r="A54" s="5" t="s">
        <v>46</v>
      </c>
      <c r="B54" s="21">
        <v>939839.76</v>
      </c>
      <c r="C54" s="21">
        <v>824399.26</v>
      </c>
      <c r="D54" s="21">
        <v>856729.9099999999</v>
      </c>
      <c r="E54" s="22">
        <v>-0.03773727241529353</v>
      </c>
      <c r="F54" s="27">
        <v>-32330.649999999907</v>
      </c>
      <c r="G54" s="21">
        <v>-2651.999999999998</v>
      </c>
      <c r="H54" s="21">
        <v>0</v>
      </c>
      <c r="I54" s="21">
        <v>-85435.87999999999</v>
      </c>
      <c r="J54" s="21">
        <v>826874.85</v>
      </c>
      <c r="K54" s="21">
        <v>55757.23000000008</v>
      </c>
      <c r="L54" s="22">
        <v>0.067431280561986</v>
      </c>
    </row>
    <row r="55" spans="1:12" ht="15">
      <c r="A55" s="5" t="s">
        <v>47</v>
      </c>
      <c r="B55" s="21">
        <v>122.21</v>
      </c>
      <c r="C55" s="21">
        <v>122.21</v>
      </c>
      <c r="D55" s="21">
        <v>455.07</v>
      </c>
      <c r="E55" s="22">
        <v>-0.7314479091128838</v>
      </c>
      <c r="F55" s="27">
        <v>-332.86</v>
      </c>
      <c r="G55" s="21">
        <v>-33.78000000000001</v>
      </c>
      <c r="H55" s="21">
        <v>0</v>
      </c>
      <c r="I55" s="21">
        <v>0</v>
      </c>
      <c r="J55" s="21">
        <v>383.53</v>
      </c>
      <c r="K55" s="21">
        <v>-299.08</v>
      </c>
      <c r="L55" s="22">
        <v>-0.7798086199254296</v>
      </c>
    </row>
    <row r="56" spans="1:12" ht="15">
      <c r="A56" s="5" t="s">
        <v>48</v>
      </c>
      <c r="B56" s="21">
        <v>0</v>
      </c>
      <c r="C56" s="21">
        <v>0</v>
      </c>
      <c r="D56" s="21">
        <v>0</v>
      </c>
      <c r="E56" s="22" t="s">
        <v>138</v>
      </c>
      <c r="F56" s="27">
        <v>0</v>
      </c>
      <c r="G56" s="21">
        <v>-418.27000000000004</v>
      </c>
      <c r="H56" s="21">
        <v>0</v>
      </c>
      <c r="I56" s="21">
        <v>1015.92</v>
      </c>
      <c r="J56" s="21">
        <v>568.03</v>
      </c>
      <c r="K56" s="21">
        <v>-597.6499999999999</v>
      </c>
      <c r="L56" s="22">
        <v>-1.0521451331795855</v>
      </c>
    </row>
    <row r="57" spans="1:12" ht="15">
      <c r="A57" s="5" t="s">
        <v>49</v>
      </c>
      <c r="B57" s="21">
        <v>359.14</v>
      </c>
      <c r="C57" s="21">
        <v>359.14</v>
      </c>
      <c r="D57" s="21">
        <v>0</v>
      </c>
      <c r="E57" s="22" t="s">
        <v>138</v>
      </c>
      <c r="F57" s="27">
        <v>359.14</v>
      </c>
      <c r="G57" s="21">
        <v>0</v>
      </c>
      <c r="H57" s="21">
        <v>0</v>
      </c>
      <c r="I57" s="21">
        <v>0</v>
      </c>
      <c r="J57" s="21">
        <v>0</v>
      </c>
      <c r="K57" s="21">
        <v>359.14</v>
      </c>
      <c r="L57" s="22" t="s">
        <v>138</v>
      </c>
    </row>
    <row r="58" spans="1:12" ht="15">
      <c r="A58" s="5" t="s">
        <v>50</v>
      </c>
      <c r="B58" s="21">
        <v>986583.94</v>
      </c>
      <c r="C58" s="21">
        <v>971362.45</v>
      </c>
      <c r="D58" s="21">
        <v>849706.22</v>
      </c>
      <c r="E58" s="22">
        <v>0.14317446093309755</v>
      </c>
      <c r="F58" s="27">
        <v>121656.22999999998</v>
      </c>
      <c r="G58" s="21">
        <v>-3154.3600000000006</v>
      </c>
      <c r="H58" s="21">
        <v>0</v>
      </c>
      <c r="I58" s="21">
        <v>21938.510000000002</v>
      </c>
      <c r="J58" s="21">
        <v>837657.76</v>
      </c>
      <c r="K58" s="21">
        <v>102872.07999999999</v>
      </c>
      <c r="L58" s="22">
        <v>0.1228092007408849</v>
      </c>
    </row>
    <row r="59" spans="1:12" ht="15">
      <c r="A59" s="5" t="s">
        <v>51</v>
      </c>
      <c r="B59" s="21">
        <v>4980977.25</v>
      </c>
      <c r="C59" s="21">
        <v>4871751.38</v>
      </c>
      <c r="D59" s="21">
        <v>3809405.5</v>
      </c>
      <c r="E59" s="22">
        <v>0.27887445429477115</v>
      </c>
      <c r="F59" s="27">
        <v>1062345.88</v>
      </c>
      <c r="G59" s="21">
        <v>-60037.03</v>
      </c>
      <c r="H59" s="21">
        <v>483429.61</v>
      </c>
      <c r="I59" s="21">
        <v>-18707.839999999997</v>
      </c>
      <c r="J59" s="21">
        <v>3592613.57</v>
      </c>
      <c r="K59" s="21">
        <v>657661.1399999999</v>
      </c>
      <c r="L59" s="22">
        <v>0.1830592484234256</v>
      </c>
    </row>
    <row r="60" spans="1:12" ht="15">
      <c r="A60" s="5" t="s">
        <v>52</v>
      </c>
      <c r="B60" s="21">
        <v>3612413.12</v>
      </c>
      <c r="C60" s="21">
        <v>3628114.3600000003</v>
      </c>
      <c r="D60" s="21">
        <v>3440585.6399999997</v>
      </c>
      <c r="E60" s="22">
        <v>0.05450488365114513</v>
      </c>
      <c r="F60" s="27">
        <v>187528.72000000067</v>
      </c>
      <c r="G60" s="21">
        <v>-8228.420000000013</v>
      </c>
      <c r="H60" s="21">
        <v>0</v>
      </c>
      <c r="I60" s="21">
        <v>13345.339999999997</v>
      </c>
      <c r="J60" s="21">
        <v>3201485.4399999995</v>
      </c>
      <c r="K60" s="21">
        <v>182411.8000000007</v>
      </c>
      <c r="L60" s="22">
        <v>0.05697723866581155</v>
      </c>
    </row>
    <row r="61" spans="1:12" ht="15">
      <c r="A61" s="5" t="s">
        <v>53</v>
      </c>
      <c r="B61" s="21">
        <v>2408208.84</v>
      </c>
      <c r="C61" s="21">
        <v>2418676.2600000002</v>
      </c>
      <c r="D61" s="21">
        <v>2293709.55</v>
      </c>
      <c r="E61" s="22">
        <v>0.05448236024478358</v>
      </c>
      <c r="F61" s="27">
        <v>124966.71000000043</v>
      </c>
      <c r="G61" s="21">
        <v>-5484.530000000013</v>
      </c>
      <c r="H61" s="21">
        <v>0</v>
      </c>
      <c r="I61" s="21">
        <v>8862.439999999988</v>
      </c>
      <c r="J61" s="21">
        <v>2134323.88</v>
      </c>
      <c r="K61" s="21">
        <v>121588.80000000045</v>
      </c>
      <c r="L61" s="22">
        <v>0.05696829855082747</v>
      </c>
    </row>
    <row r="62" spans="1:12" ht="15.75">
      <c r="A62" s="26" t="s">
        <v>54</v>
      </c>
      <c r="B62" s="21" t="s">
        <v>127</v>
      </c>
      <c r="C62" s="21" t="s">
        <v>127</v>
      </c>
      <c r="D62" s="21" t="s">
        <v>127</v>
      </c>
      <c r="E62" s="22" t="s">
        <v>138</v>
      </c>
      <c r="F62" s="27" t="s">
        <v>138</v>
      </c>
      <c r="G62" s="21"/>
      <c r="H62" s="21"/>
      <c r="I62" s="21"/>
      <c r="J62" s="21"/>
      <c r="K62" s="21"/>
      <c r="L62" s="22" t="s">
        <v>127</v>
      </c>
    </row>
    <row r="63" spans="1:12" ht="15">
      <c r="A63" s="5" t="s">
        <v>55</v>
      </c>
      <c r="B63" s="21">
        <v>21758783.32</v>
      </c>
      <c r="C63" s="21">
        <v>21542786.13</v>
      </c>
      <c r="D63" s="21">
        <v>21188598.18</v>
      </c>
      <c r="E63" s="22">
        <v>0.016715968984409673</v>
      </c>
      <c r="F63" s="27">
        <v>354187.94999999925</v>
      </c>
      <c r="G63" s="21">
        <v>4374.150000000023</v>
      </c>
      <c r="H63" s="21">
        <v>0</v>
      </c>
      <c r="I63" s="21">
        <v>6140.070000000007</v>
      </c>
      <c r="J63" s="21">
        <v>20196821.389999997</v>
      </c>
      <c r="K63" s="21">
        <v>343673.7299999992</v>
      </c>
      <c r="L63" s="22">
        <v>0.017016228611605268</v>
      </c>
    </row>
    <row r="64" spans="1:12" ht="15">
      <c r="A64" s="5" t="s">
        <v>170</v>
      </c>
      <c r="B64" s="21">
        <v>2047345.83</v>
      </c>
      <c r="C64" s="21">
        <v>2052697.81</v>
      </c>
      <c r="D64" s="21">
        <v>1957131.9200000002</v>
      </c>
      <c r="E64" s="22">
        <v>0.04882955973657611</v>
      </c>
      <c r="F64" s="27">
        <v>95565.8899999999</v>
      </c>
      <c r="G64" s="21">
        <v>-17005.02</v>
      </c>
      <c r="H64" s="21">
        <v>0</v>
      </c>
      <c r="I64" s="21">
        <v>42490.78</v>
      </c>
      <c r="J64" s="21">
        <v>1929457.6800000002</v>
      </c>
      <c r="K64" s="21">
        <v>70080.1299999999</v>
      </c>
      <c r="L64" s="22">
        <v>0.03632115424267813</v>
      </c>
    </row>
    <row r="65" spans="1:12" ht="15">
      <c r="A65" s="5" t="s">
        <v>56</v>
      </c>
      <c r="B65" s="21">
        <v>11249176.18</v>
      </c>
      <c r="C65" s="21">
        <v>11027992.7</v>
      </c>
      <c r="D65" s="21">
        <v>10461549.79</v>
      </c>
      <c r="E65" s="22">
        <v>0.054145219529658256</v>
      </c>
      <c r="F65" s="27">
        <v>566442.9100000001</v>
      </c>
      <c r="G65" s="21">
        <v>-74140.82000000004</v>
      </c>
      <c r="H65" s="21">
        <v>0</v>
      </c>
      <c r="I65" s="21">
        <v>281703.31</v>
      </c>
      <c r="J65" s="21">
        <v>10382552.389999999</v>
      </c>
      <c r="K65" s="21">
        <v>358880.4200000002</v>
      </c>
      <c r="L65" s="22">
        <v>0.034565722042072956</v>
      </c>
    </row>
    <row r="66" spans="1:12" ht="15">
      <c r="A66" s="5" t="s">
        <v>57</v>
      </c>
      <c r="B66" s="21">
        <v>3157833.99</v>
      </c>
      <c r="C66" s="21">
        <v>3107682.4299999997</v>
      </c>
      <c r="D66" s="21">
        <v>3505460.5</v>
      </c>
      <c r="E66" s="22">
        <v>-0.11347384173919527</v>
      </c>
      <c r="F66" s="27">
        <v>-397778.0700000003</v>
      </c>
      <c r="G66" s="21">
        <v>-21005.069999999992</v>
      </c>
      <c r="H66" s="21">
        <v>0</v>
      </c>
      <c r="I66" s="21">
        <v>-284149.11</v>
      </c>
      <c r="J66" s="21">
        <v>3329673.01</v>
      </c>
      <c r="K66" s="21">
        <v>-92623.8900000003</v>
      </c>
      <c r="L66" s="22">
        <v>-0.027817713547793783</v>
      </c>
    </row>
    <row r="67" spans="1:12" ht="15">
      <c r="A67" s="5" t="s">
        <v>58</v>
      </c>
      <c r="B67" s="21">
        <v>3466372.6899999995</v>
      </c>
      <c r="C67" s="21">
        <v>3358600.01</v>
      </c>
      <c r="D67" s="21">
        <v>2699287.58</v>
      </c>
      <c r="E67" s="22">
        <v>0.24425423763110105</v>
      </c>
      <c r="F67" s="27">
        <v>659312.4299999997</v>
      </c>
      <c r="G67" s="21">
        <v>26574.589999999997</v>
      </c>
      <c r="H67" s="21">
        <v>0</v>
      </c>
      <c r="I67" s="21">
        <v>238306.93</v>
      </c>
      <c r="J67" s="21">
        <v>2831870.35</v>
      </c>
      <c r="K67" s="21">
        <v>394430.90999999974</v>
      </c>
      <c r="L67" s="22">
        <v>0.13928282769018707</v>
      </c>
    </row>
    <row r="68" spans="1:12" ht="15">
      <c r="A68" s="5" t="s">
        <v>59</v>
      </c>
      <c r="B68" s="21">
        <v>5623546.1</v>
      </c>
      <c r="C68" s="21">
        <v>5378751.74</v>
      </c>
      <c r="D68" s="21">
        <v>5501891.01</v>
      </c>
      <c r="E68" s="22">
        <v>-0.0223812630559542</v>
      </c>
      <c r="F68" s="27">
        <v>-123139.26999999955</v>
      </c>
      <c r="G68" s="21">
        <v>-18901.199999999983</v>
      </c>
      <c r="H68" s="21">
        <v>-373849.06</v>
      </c>
      <c r="I68" s="21">
        <v>-40944.92999999999</v>
      </c>
      <c r="J68" s="21">
        <v>5288359.07</v>
      </c>
      <c r="K68" s="21">
        <v>310555.92000000045</v>
      </c>
      <c r="L68" s="22">
        <v>0.05872443907255345</v>
      </c>
    </row>
    <row r="69" spans="1:12" ht="15">
      <c r="A69" s="5" t="s">
        <v>60</v>
      </c>
      <c r="B69" s="21">
        <v>6818519.26</v>
      </c>
      <c r="C69" s="21">
        <v>6681102.71</v>
      </c>
      <c r="D69" s="21">
        <v>5653336.89</v>
      </c>
      <c r="E69" s="22">
        <v>0.18179808491830396</v>
      </c>
      <c r="F69" s="27">
        <v>1027765.8200000003</v>
      </c>
      <c r="G69" s="21">
        <v>66231.13999999998</v>
      </c>
      <c r="H69" s="21">
        <v>0</v>
      </c>
      <c r="I69" s="21">
        <v>-369262.37</v>
      </c>
      <c r="J69" s="21">
        <v>5292620.59</v>
      </c>
      <c r="K69" s="21">
        <v>1330797.0500000003</v>
      </c>
      <c r="L69" s="22">
        <v>0.25144387876857055</v>
      </c>
    </row>
    <row r="70" spans="1:12" ht="15">
      <c r="A70" s="5" t="s">
        <v>61</v>
      </c>
      <c r="B70" s="21">
        <v>2348282.91</v>
      </c>
      <c r="C70" s="21">
        <v>2310057.27</v>
      </c>
      <c r="D70" s="21">
        <v>2014671.1</v>
      </c>
      <c r="E70" s="22">
        <v>0.14661756452455188</v>
      </c>
      <c r="F70" s="27">
        <v>295386.1699999999</v>
      </c>
      <c r="G70" s="21">
        <v>818.0900000000038</v>
      </c>
      <c r="H70" s="21">
        <v>0</v>
      </c>
      <c r="I70" s="21">
        <v>65831.76000000001</v>
      </c>
      <c r="J70" s="21">
        <v>2066888.05</v>
      </c>
      <c r="K70" s="21">
        <v>228736.3199999999</v>
      </c>
      <c r="L70" s="22">
        <v>0.11066700975894649</v>
      </c>
    </row>
    <row r="71" spans="1:12" ht="15">
      <c r="A71" s="5" t="s">
        <v>62</v>
      </c>
      <c r="B71" s="21">
        <v>5050074.54</v>
      </c>
      <c r="C71" s="21">
        <v>4837511.29</v>
      </c>
      <c r="D71" s="21">
        <v>4766583.8</v>
      </c>
      <c r="E71" s="22">
        <v>0.014880151692707098</v>
      </c>
      <c r="F71" s="27">
        <v>70927.49000000022</v>
      </c>
      <c r="G71" s="21">
        <v>64477.57999999999</v>
      </c>
      <c r="H71" s="21">
        <v>0</v>
      </c>
      <c r="I71" s="21">
        <v>-140376.02000000002</v>
      </c>
      <c r="J71" s="21">
        <v>4330637.93</v>
      </c>
      <c r="K71" s="21">
        <v>146825.93000000025</v>
      </c>
      <c r="L71" s="22">
        <v>0.033903995756117224</v>
      </c>
    </row>
    <row r="72" spans="1:12" ht="15">
      <c r="A72" s="5" t="s">
        <v>63</v>
      </c>
      <c r="B72" s="21">
        <v>3613123.37</v>
      </c>
      <c r="C72" s="21">
        <v>3537282.29</v>
      </c>
      <c r="D72" s="21">
        <v>3162796.4999999995</v>
      </c>
      <c r="E72" s="22">
        <v>0.11840337814968512</v>
      </c>
      <c r="F72" s="27">
        <v>374485.7900000005</v>
      </c>
      <c r="G72" s="21">
        <v>-25384.899999999994</v>
      </c>
      <c r="H72" s="21">
        <v>0</v>
      </c>
      <c r="I72" s="21">
        <v>691.2299999999959</v>
      </c>
      <c r="J72" s="21">
        <v>3138315.7799999993</v>
      </c>
      <c r="K72" s="21">
        <v>399179.46000000054</v>
      </c>
      <c r="L72" s="22">
        <v>0.12719544111650888</v>
      </c>
    </row>
    <row r="73" spans="1:12" ht="15">
      <c r="A73" s="5" t="s">
        <v>12</v>
      </c>
      <c r="B73" s="21">
        <v>2859381.49</v>
      </c>
      <c r="C73" s="21">
        <v>2850251.02</v>
      </c>
      <c r="D73" s="21">
        <v>2603994.13</v>
      </c>
      <c r="E73" s="22">
        <v>0.09456891133621724</v>
      </c>
      <c r="F73" s="27">
        <v>246256.89000000013</v>
      </c>
      <c r="G73" s="21">
        <v>-3920.4900000000052</v>
      </c>
      <c r="H73" s="21">
        <v>0</v>
      </c>
      <c r="I73" s="21">
        <v>-1701.9000000000015</v>
      </c>
      <c r="J73" s="21">
        <v>2611218.8299999996</v>
      </c>
      <c r="K73" s="21">
        <v>251879.28000000012</v>
      </c>
      <c r="L73" s="22">
        <v>0.09646042572387553</v>
      </c>
    </row>
    <row r="74" spans="1:12" ht="15">
      <c r="A74" s="5" t="s">
        <v>64</v>
      </c>
      <c r="B74" s="21">
        <v>2140354.64</v>
      </c>
      <c r="C74" s="21">
        <v>2051101.75</v>
      </c>
      <c r="D74" s="21">
        <v>2069526.65</v>
      </c>
      <c r="E74" s="22">
        <v>-0.008902953726157577</v>
      </c>
      <c r="F74" s="27">
        <v>-18424.899999999907</v>
      </c>
      <c r="G74" s="21">
        <v>-16660.75</v>
      </c>
      <c r="H74" s="21">
        <v>0</v>
      </c>
      <c r="I74" s="21">
        <v>40367.13</v>
      </c>
      <c r="J74" s="21">
        <v>2110783.88</v>
      </c>
      <c r="K74" s="21">
        <v>-42131.279999999904</v>
      </c>
      <c r="L74" s="22">
        <v>-0.019960015991784014</v>
      </c>
    </row>
    <row r="75" spans="1:12" ht="15">
      <c r="A75" s="5" t="s">
        <v>65</v>
      </c>
      <c r="B75" s="21">
        <v>14550840.27</v>
      </c>
      <c r="C75" s="21">
        <v>14502079.120000001</v>
      </c>
      <c r="D75" s="21">
        <v>16368407.04</v>
      </c>
      <c r="E75" s="22">
        <v>-0.11402013130778046</v>
      </c>
      <c r="F75" s="27">
        <v>-1866327.919999998</v>
      </c>
      <c r="G75" s="21">
        <v>107487.97999999998</v>
      </c>
      <c r="H75" s="21">
        <v>0</v>
      </c>
      <c r="I75" s="21">
        <v>-334841.16000000003</v>
      </c>
      <c r="J75" s="21">
        <v>16823502.669999998</v>
      </c>
      <c r="K75" s="21">
        <v>-1638974.739999998</v>
      </c>
      <c r="L75" s="22">
        <v>-0.09742173031081393</v>
      </c>
    </row>
    <row r="76" spans="1:12" ht="15">
      <c r="A76" s="5" t="s">
        <v>66</v>
      </c>
      <c r="B76" s="21">
        <v>66985466.59</v>
      </c>
      <c r="C76" s="21">
        <v>65765463.54000001</v>
      </c>
      <c r="D76" s="21">
        <v>59653057.84</v>
      </c>
      <c r="E76" s="22">
        <v>0.10246592415085494</v>
      </c>
      <c r="F76" s="27">
        <v>6112405.700000003</v>
      </c>
      <c r="G76" s="21">
        <v>-83346.09999999986</v>
      </c>
      <c r="H76" s="21">
        <v>0</v>
      </c>
      <c r="I76" s="21">
        <v>2289079.2800000003</v>
      </c>
      <c r="J76" s="21">
        <v>60753114.42000001</v>
      </c>
      <c r="K76" s="21">
        <v>3906672.5200000023</v>
      </c>
      <c r="L76" s="22">
        <v>0.06430406996079728</v>
      </c>
    </row>
    <row r="77" spans="1:12" ht="15">
      <c r="A77" s="5" t="s">
        <v>67</v>
      </c>
      <c r="B77" s="21">
        <v>2457619.11</v>
      </c>
      <c r="C77" s="21">
        <v>2108683.52</v>
      </c>
      <c r="D77" s="21">
        <v>2168356.72</v>
      </c>
      <c r="E77" s="22">
        <v>-0.027520010637364214</v>
      </c>
      <c r="F77" s="27">
        <v>-59673.200000000186</v>
      </c>
      <c r="G77" s="21">
        <v>-11340.300000000003</v>
      </c>
      <c r="H77" s="21">
        <v>0</v>
      </c>
      <c r="I77" s="21">
        <v>-11043.030000000002</v>
      </c>
      <c r="J77" s="21">
        <v>2089675.9200000002</v>
      </c>
      <c r="K77" s="21">
        <v>-37289.870000000185</v>
      </c>
      <c r="L77" s="22">
        <v>-0.017844810117733558</v>
      </c>
    </row>
    <row r="78" spans="1:12" ht="15">
      <c r="A78" s="5" t="s">
        <v>68</v>
      </c>
      <c r="B78" s="21">
        <v>2116391.78</v>
      </c>
      <c r="C78" s="21">
        <v>2044776.7199999997</v>
      </c>
      <c r="D78" s="21">
        <v>2043812.17</v>
      </c>
      <c r="E78" s="22">
        <v>0.0004719367142235061</v>
      </c>
      <c r="F78" s="27">
        <v>964.5499999998137</v>
      </c>
      <c r="G78" s="21">
        <v>-2016.989999999998</v>
      </c>
      <c r="H78" s="21">
        <v>0</v>
      </c>
      <c r="I78" s="21">
        <v>-7946.040000000001</v>
      </c>
      <c r="J78" s="21">
        <v>2037033.0899999999</v>
      </c>
      <c r="K78" s="21">
        <v>10927.579999999813</v>
      </c>
      <c r="L78" s="22">
        <v>0.005364458758006633</v>
      </c>
    </row>
    <row r="79" spans="1:12" ht="15">
      <c r="A79" s="5" t="s">
        <v>14</v>
      </c>
      <c r="B79" s="21">
        <v>1719074.13</v>
      </c>
      <c r="C79" s="21">
        <v>1679919.2599999998</v>
      </c>
      <c r="D79" s="21">
        <v>1874572.58</v>
      </c>
      <c r="E79" s="22">
        <v>-0.10383877481020248</v>
      </c>
      <c r="F79" s="27">
        <v>-194653.3200000003</v>
      </c>
      <c r="G79" s="21">
        <v>-11357.849999999999</v>
      </c>
      <c r="H79" s="21">
        <v>0</v>
      </c>
      <c r="I79" s="21">
        <v>-67511.76000000001</v>
      </c>
      <c r="J79" s="21">
        <v>1828012.02</v>
      </c>
      <c r="K79" s="21">
        <v>-115783.71000000028</v>
      </c>
      <c r="L79" s="22">
        <v>-0.06333859336439171</v>
      </c>
    </row>
    <row r="80" spans="1:12" ht="15">
      <c r="A80" s="5" t="s">
        <v>69</v>
      </c>
      <c r="B80" s="21">
        <v>4006206.1899999995</v>
      </c>
      <c r="C80" s="21">
        <v>3723231.3899999997</v>
      </c>
      <c r="D80" s="21">
        <v>3328878.0200000005</v>
      </c>
      <c r="E80" s="22">
        <v>0.11846434973907488</v>
      </c>
      <c r="F80" s="27">
        <v>394353.3699999992</v>
      </c>
      <c r="G80" s="21">
        <v>-13425.36</v>
      </c>
      <c r="H80" s="21">
        <v>0</v>
      </c>
      <c r="I80" s="21">
        <v>306691.77</v>
      </c>
      <c r="J80" s="21">
        <v>3245443.2600000002</v>
      </c>
      <c r="K80" s="21">
        <v>101086.95999999915</v>
      </c>
      <c r="L80" s="22">
        <v>0.03114735088605405</v>
      </c>
    </row>
    <row r="81" spans="1:12" ht="15">
      <c r="A81" s="5" t="s">
        <v>70</v>
      </c>
      <c r="B81" s="21">
        <v>2805688.09</v>
      </c>
      <c r="C81" s="21">
        <v>2681746.33</v>
      </c>
      <c r="D81" s="21">
        <v>2598079.3</v>
      </c>
      <c r="E81" s="22">
        <v>0.03220341657777739</v>
      </c>
      <c r="F81" s="27">
        <v>83667.03000000026</v>
      </c>
      <c r="G81" s="21">
        <v>39742.3</v>
      </c>
      <c r="H81" s="21">
        <v>0</v>
      </c>
      <c r="I81" s="21">
        <v>-29056.83</v>
      </c>
      <c r="J81" s="21">
        <v>2595012.56</v>
      </c>
      <c r="K81" s="21">
        <v>72981.56000000026</v>
      </c>
      <c r="L81" s="22">
        <v>0.02812377910032168</v>
      </c>
    </row>
    <row r="82" spans="1:12" ht="15">
      <c r="A82" s="5" t="s">
        <v>71</v>
      </c>
      <c r="B82" s="21">
        <v>230661.51</v>
      </c>
      <c r="C82" s="21">
        <v>176866.24</v>
      </c>
      <c r="D82" s="21">
        <v>239476.07</v>
      </c>
      <c r="E82" s="22">
        <v>-0.2614450370761472</v>
      </c>
      <c r="F82" s="27">
        <v>-62609.830000000016</v>
      </c>
      <c r="G82" s="21">
        <v>1159.3400000000001</v>
      </c>
      <c r="H82" s="21">
        <v>0</v>
      </c>
      <c r="I82" s="21">
        <v>-75488.07</v>
      </c>
      <c r="J82" s="21">
        <v>218482.72</v>
      </c>
      <c r="K82" s="21">
        <v>11718.899999999994</v>
      </c>
      <c r="L82" s="22">
        <v>0.053637651526857566</v>
      </c>
    </row>
    <row r="83" spans="1:12" ht="15">
      <c r="A83" s="5" t="s">
        <v>72</v>
      </c>
      <c r="B83" s="21">
        <v>2911806.37</v>
      </c>
      <c r="C83" s="21">
        <v>2697209.78</v>
      </c>
      <c r="D83" s="21">
        <v>2836126.59</v>
      </c>
      <c r="E83" s="22">
        <v>-0.04898117400323801</v>
      </c>
      <c r="F83" s="27">
        <v>-138916.81000000006</v>
      </c>
      <c r="G83" s="21">
        <v>-28711.760000000002</v>
      </c>
      <c r="H83" s="21">
        <v>0</v>
      </c>
      <c r="I83" s="21">
        <v>-13141.02</v>
      </c>
      <c r="J83" s="21">
        <v>2761250.2299999995</v>
      </c>
      <c r="K83" s="21">
        <v>-97064.03000000004</v>
      </c>
      <c r="L83" s="22">
        <v>-0.035152203500223904</v>
      </c>
    </row>
    <row r="84" spans="1:12" ht="15">
      <c r="A84" s="5" t="s">
        <v>73</v>
      </c>
      <c r="B84" s="21">
        <v>6895000.29</v>
      </c>
      <c r="C84" s="21">
        <v>6555116.529999999</v>
      </c>
      <c r="D84" s="21">
        <v>6715191.8</v>
      </c>
      <c r="E84" s="22">
        <v>-0.023837780776418103</v>
      </c>
      <c r="F84" s="27">
        <v>-160075.27000000048</v>
      </c>
      <c r="G84" s="21">
        <v>27377.860000000015</v>
      </c>
      <c r="H84" s="21">
        <v>0</v>
      </c>
      <c r="I84" s="21">
        <v>146879.74</v>
      </c>
      <c r="J84" s="21">
        <v>6717687.81</v>
      </c>
      <c r="K84" s="21">
        <v>-334332.87000000046</v>
      </c>
      <c r="L84" s="22">
        <v>-0.04976903950527592</v>
      </c>
    </row>
    <row r="85" spans="1:12" ht="15">
      <c r="A85" s="5" t="s">
        <v>74</v>
      </c>
      <c r="B85" s="21">
        <v>1126871.7</v>
      </c>
      <c r="C85" s="21">
        <v>1093260.06</v>
      </c>
      <c r="D85" s="21">
        <v>1037534.6</v>
      </c>
      <c r="E85" s="22">
        <v>0.053709495567665966</v>
      </c>
      <c r="F85" s="27">
        <v>55725.46000000008</v>
      </c>
      <c r="G85" s="21">
        <v>7890.57</v>
      </c>
      <c r="H85" s="21">
        <v>0</v>
      </c>
      <c r="I85" s="21">
        <v>66428.61</v>
      </c>
      <c r="J85" s="21">
        <v>1080479.94</v>
      </c>
      <c r="K85" s="21">
        <v>-18593.71999999992</v>
      </c>
      <c r="L85" s="22">
        <v>-0.017208760025660377</v>
      </c>
    </row>
    <row r="86" spans="1:12" ht="15">
      <c r="A86" s="5" t="s">
        <v>75</v>
      </c>
      <c r="B86" s="21">
        <v>3094749.1399999997</v>
      </c>
      <c r="C86" s="21">
        <v>3008852.28</v>
      </c>
      <c r="D86" s="21">
        <v>3101491.59</v>
      </c>
      <c r="E86" s="22">
        <v>-0.02986927654380648</v>
      </c>
      <c r="F86" s="27">
        <v>-92639.31000000006</v>
      </c>
      <c r="G86" s="21">
        <v>-53303.04</v>
      </c>
      <c r="H86" s="21">
        <v>0</v>
      </c>
      <c r="I86" s="21">
        <v>-101968.5</v>
      </c>
      <c r="J86" s="21">
        <v>3003688.69</v>
      </c>
      <c r="K86" s="21">
        <v>62632.229999999945</v>
      </c>
      <c r="L86" s="22">
        <v>0.02085177142641901</v>
      </c>
    </row>
    <row r="87" spans="1:12" ht="15">
      <c r="A87" s="5" t="s">
        <v>76</v>
      </c>
      <c r="B87" s="21">
        <v>2556767.28</v>
      </c>
      <c r="C87" s="21">
        <v>2494914.58</v>
      </c>
      <c r="D87" s="21">
        <v>2698632.54</v>
      </c>
      <c r="E87" s="22">
        <v>-0.07548932912518722</v>
      </c>
      <c r="F87" s="27">
        <v>-203717.95999999996</v>
      </c>
      <c r="G87" s="21">
        <v>-129961.66</v>
      </c>
      <c r="H87" s="21">
        <v>0</v>
      </c>
      <c r="I87" s="21">
        <v>-238174.03</v>
      </c>
      <c r="J87" s="21">
        <v>2489171.5700000003</v>
      </c>
      <c r="K87" s="21">
        <v>164417.73000000004</v>
      </c>
      <c r="L87" s="22">
        <v>0.06605319295045621</v>
      </c>
    </row>
    <row r="88" spans="1:12" ht="15">
      <c r="A88" s="5" t="s">
        <v>77</v>
      </c>
      <c r="B88" s="21">
        <v>40406348.98</v>
      </c>
      <c r="C88" s="21">
        <v>39685999.04</v>
      </c>
      <c r="D88" s="21">
        <v>38353497.489999995</v>
      </c>
      <c r="E88" s="22">
        <v>0.03474263462797444</v>
      </c>
      <c r="F88" s="27">
        <v>1332501.5500000045</v>
      </c>
      <c r="G88" s="21">
        <v>-834227.5900000001</v>
      </c>
      <c r="H88" s="21">
        <v>0</v>
      </c>
      <c r="I88" s="21">
        <v>1453058.7099999997</v>
      </c>
      <c r="J88" s="21">
        <v>39820554.919999994</v>
      </c>
      <c r="K88" s="21">
        <v>713670.4300000046</v>
      </c>
      <c r="L88" s="22">
        <v>0.017922161844147518</v>
      </c>
    </row>
    <row r="89" spans="1:12" ht="15">
      <c r="A89" s="5" t="s">
        <v>78</v>
      </c>
      <c r="B89" s="21">
        <v>2485675.69</v>
      </c>
      <c r="C89" s="21">
        <v>2457927.82</v>
      </c>
      <c r="D89" s="21">
        <v>2592777.92</v>
      </c>
      <c r="E89" s="22">
        <v>-0.0520098921545892</v>
      </c>
      <c r="F89" s="27">
        <v>-134850.1000000001</v>
      </c>
      <c r="G89" s="21">
        <v>-3122.8199999999997</v>
      </c>
      <c r="H89" s="21">
        <v>0</v>
      </c>
      <c r="I89" s="21">
        <v>-18535.539999999994</v>
      </c>
      <c r="J89" s="21">
        <v>2606444.93</v>
      </c>
      <c r="K89" s="21">
        <v>-113191.74000000009</v>
      </c>
      <c r="L89" s="22">
        <v>-0.043427635357713115</v>
      </c>
    </row>
    <row r="90" spans="1:12" ht="15">
      <c r="A90" s="5" t="s">
        <v>79</v>
      </c>
      <c r="B90" s="21">
        <v>96845814.14</v>
      </c>
      <c r="C90" s="21">
        <v>95269513.46000001</v>
      </c>
      <c r="D90" s="21">
        <v>100097944.52000001</v>
      </c>
      <c r="E90" s="22">
        <v>-0.048237065038186276</v>
      </c>
      <c r="F90" s="27">
        <v>-4828431.060000002</v>
      </c>
      <c r="G90" s="21">
        <v>-377390.60999999987</v>
      </c>
      <c r="H90" s="21">
        <v>0</v>
      </c>
      <c r="I90" s="21">
        <v>-1244126.13</v>
      </c>
      <c r="J90" s="21">
        <v>97164674.63000001</v>
      </c>
      <c r="K90" s="21">
        <v>-3206914.320000003</v>
      </c>
      <c r="L90" s="22">
        <v>-0.03300494065576642</v>
      </c>
    </row>
    <row r="91" spans="1:12" ht="15">
      <c r="A91" s="5" t="s">
        <v>80</v>
      </c>
      <c r="B91" s="21">
        <v>11358140.17</v>
      </c>
      <c r="C91" s="21">
        <v>11080173.45</v>
      </c>
      <c r="D91" s="21">
        <v>10995698.32</v>
      </c>
      <c r="E91" s="22">
        <v>0.007682561629246205</v>
      </c>
      <c r="F91" s="27">
        <v>84475.12999999896</v>
      </c>
      <c r="G91" s="21">
        <v>-82984.54000000004</v>
      </c>
      <c r="H91" s="21">
        <v>0</v>
      </c>
      <c r="I91" s="21">
        <v>239327.21999999997</v>
      </c>
      <c r="J91" s="21">
        <v>10729778.13</v>
      </c>
      <c r="K91" s="21">
        <v>-71867.55000000098</v>
      </c>
      <c r="L91" s="22">
        <v>-0.006697953035865894</v>
      </c>
    </row>
    <row r="92" spans="1:12" ht="15">
      <c r="A92" s="5" t="s">
        <v>37</v>
      </c>
      <c r="B92" s="21">
        <v>12915313.32</v>
      </c>
      <c r="C92" s="21">
        <v>12578851.469999999</v>
      </c>
      <c r="D92" s="21">
        <v>12500980.75</v>
      </c>
      <c r="E92" s="22">
        <v>0.006229168859411195</v>
      </c>
      <c r="F92" s="27">
        <v>77870.71999999881</v>
      </c>
      <c r="G92" s="21">
        <v>-54725.95000000001</v>
      </c>
      <c r="H92" s="21">
        <v>0</v>
      </c>
      <c r="I92" s="21">
        <v>76988.32999999999</v>
      </c>
      <c r="J92" s="21">
        <v>12117970.27</v>
      </c>
      <c r="K92" s="21">
        <v>55608.33999999883</v>
      </c>
      <c r="L92" s="22">
        <v>0.004588915367919848</v>
      </c>
    </row>
    <row r="93" spans="1:12" ht="15">
      <c r="A93" s="5" t="s">
        <v>81</v>
      </c>
      <c r="B93" s="21">
        <v>31254564.95</v>
      </c>
      <c r="C93" s="21">
        <v>30728105.41</v>
      </c>
      <c r="D93" s="21">
        <v>27106551.31</v>
      </c>
      <c r="E93" s="22">
        <v>0.13360438436386254</v>
      </c>
      <c r="F93" s="27">
        <v>3621554.1000000015</v>
      </c>
      <c r="G93" s="21">
        <v>-281475.93</v>
      </c>
      <c r="H93" s="21">
        <v>0</v>
      </c>
      <c r="I93" s="21">
        <v>2825421.74</v>
      </c>
      <c r="J93" s="21">
        <v>28329774.669999998</v>
      </c>
      <c r="K93" s="21">
        <v>1077608.2900000014</v>
      </c>
      <c r="L93" s="22">
        <v>0.03803801133445448</v>
      </c>
    </row>
    <row r="94" spans="1:12" ht="15">
      <c r="A94" s="5" t="s">
        <v>82</v>
      </c>
      <c r="B94" s="21">
        <v>6925251.9</v>
      </c>
      <c r="C94" s="21">
        <v>6658112.6899999995</v>
      </c>
      <c r="D94" s="21">
        <v>7154013.05</v>
      </c>
      <c r="E94" s="22">
        <v>-0.06931778800711026</v>
      </c>
      <c r="F94" s="27">
        <v>-495900.36000000034</v>
      </c>
      <c r="G94" s="21">
        <v>-62594.29000000001</v>
      </c>
      <c r="H94" s="21">
        <v>0</v>
      </c>
      <c r="I94" s="21">
        <v>203013.05</v>
      </c>
      <c r="J94" s="21">
        <v>7155230.379999999</v>
      </c>
      <c r="K94" s="21">
        <v>-636319.1200000003</v>
      </c>
      <c r="L94" s="22">
        <v>-0.08893062643777522</v>
      </c>
    </row>
    <row r="95" spans="1:12" ht="15">
      <c r="A95" s="5" t="s">
        <v>83</v>
      </c>
      <c r="B95" s="21">
        <v>25441562.22</v>
      </c>
      <c r="C95" s="21">
        <v>25058274.98</v>
      </c>
      <c r="D95" s="21">
        <v>23638806.63</v>
      </c>
      <c r="E95" s="22">
        <v>0.060048223762639304</v>
      </c>
      <c r="F95" s="27">
        <v>1419468.3500000015</v>
      </c>
      <c r="G95" s="21">
        <v>-42894.74000000005</v>
      </c>
      <c r="H95" s="21">
        <v>0</v>
      </c>
      <c r="I95" s="21">
        <v>649620.1600000001</v>
      </c>
      <c r="J95" s="21">
        <v>22067510.259999998</v>
      </c>
      <c r="K95" s="21">
        <v>812742.9300000013</v>
      </c>
      <c r="L95" s="22">
        <v>0.03682984262493785</v>
      </c>
    </row>
    <row r="96" spans="1:12" ht="15">
      <c r="A96" s="5" t="s">
        <v>84</v>
      </c>
      <c r="B96" s="21">
        <v>1795753.06</v>
      </c>
      <c r="C96" s="21">
        <v>1788590.53</v>
      </c>
      <c r="D96" s="21">
        <v>1405143.8900000001</v>
      </c>
      <c r="E96" s="22">
        <v>0.2728878107992199</v>
      </c>
      <c r="F96" s="27">
        <v>383446.6399999999</v>
      </c>
      <c r="G96" s="21">
        <v>-13660.149999999998</v>
      </c>
      <c r="H96" s="21">
        <v>0</v>
      </c>
      <c r="I96" s="21">
        <v>197081.43</v>
      </c>
      <c r="J96" s="21">
        <v>1350832.09</v>
      </c>
      <c r="K96" s="21">
        <v>200025.35999999993</v>
      </c>
      <c r="L96" s="22">
        <v>0.1480756649777249</v>
      </c>
    </row>
    <row r="97" spans="1:12" ht="15">
      <c r="A97" s="5" t="s">
        <v>39</v>
      </c>
      <c r="B97" s="21">
        <v>4734911.029999999</v>
      </c>
      <c r="C97" s="21">
        <v>4633966.89</v>
      </c>
      <c r="D97" s="21">
        <v>4082646.41</v>
      </c>
      <c r="E97" s="22">
        <v>0.13503997765998046</v>
      </c>
      <c r="F97" s="27">
        <v>551320.4799999995</v>
      </c>
      <c r="G97" s="21">
        <v>11074.740000000005</v>
      </c>
      <c r="H97" s="21">
        <v>0</v>
      </c>
      <c r="I97" s="21">
        <v>180608.78</v>
      </c>
      <c r="J97" s="21">
        <v>4105755.18</v>
      </c>
      <c r="K97" s="21">
        <v>359636.9599999995</v>
      </c>
      <c r="L97" s="22">
        <v>0.0875933766708417</v>
      </c>
    </row>
    <row r="98" spans="1:12" ht="15">
      <c r="A98" s="5" t="s">
        <v>85</v>
      </c>
      <c r="B98" s="21">
        <v>3784189.46</v>
      </c>
      <c r="C98" s="21">
        <v>3495584.29</v>
      </c>
      <c r="D98" s="21">
        <v>3063334.59</v>
      </c>
      <c r="E98" s="22">
        <v>0.14110430555351128</v>
      </c>
      <c r="F98" s="27">
        <v>432249.7000000002</v>
      </c>
      <c r="G98" s="21">
        <v>-35433.369999999995</v>
      </c>
      <c r="H98" s="21">
        <v>0</v>
      </c>
      <c r="I98" s="21">
        <v>108450.44</v>
      </c>
      <c r="J98" s="21">
        <v>3092007.21</v>
      </c>
      <c r="K98" s="21">
        <v>359232.6300000002</v>
      </c>
      <c r="L98" s="22">
        <v>0.11618104538637224</v>
      </c>
    </row>
    <row r="99" spans="1:12" ht="15">
      <c r="A99" s="5" t="s">
        <v>86</v>
      </c>
      <c r="B99" s="21">
        <v>5265371.51</v>
      </c>
      <c r="C99" s="21">
        <v>5177746.18</v>
      </c>
      <c r="D99" s="21">
        <v>4663839.57</v>
      </c>
      <c r="E99" s="22">
        <v>0.11018959856717356</v>
      </c>
      <c r="F99" s="27">
        <v>513906.6099999994</v>
      </c>
      <c r="G99" s="21">
        <v>-41519.770000000004</v>
      </c>
      <c r="H99" s="21">
        <v>0</v>
      </c>
      <c r="I99" s="21">
        <v>125702.18</v>
      </c>
      <c r="J99" s="21">
        <v>4674364.0600000005</v>
      </c>
      <c r="K99" s="21">
        <v>429724.19999999943</v>
      </c>
      <c r="L99" s="22">
        <v>0.09193212049469664</v>
      </c>
    </row>
    <row r="100" spans="1:12" ht="15">
      <c r="A100" s="5" t="s">
        <v>87</v>
      </c>
      <c r="B100" s="21">
        <v>8339188.21</v>
      </c>
      <c r="C100" s="21">
        <v>8208721.72</v>
      </c>
      <c r="D100" s="21">
        <v>6920872.72</v>
      </c>
      <c r="E100" s="22">
        <v>0.18608187899170034</v>
      </c>
      <c r="F100" s="27">
        <v>1287849</v>
      </c>
      <c r="G100" s="21">
        <v>-64724.270000000004</v>
      </c>
      <c r="H100" s="21">
        <v>0</v>
      </c>
      <c r="I100" s="21">
        <v>213026.01</v>
      </c>
      <c r="J100" s="21">
        <v>6906234.85</v>
      </c>
      <c r="K100" s="21">
        <v>1139547.26</v>
      </c>
      <c r="L100" s="22">
        <v>0.16500268015067573</v>
      </c>
    </row>
    <row r="101" spans="1:12" ht="15">
      <c r="A101" s="5" t="s">
        <v>88</v>
      </c>
      <c r="B101" s="21">
        <v>17984984.64</v>
      </c>
      <c r="C101" s="21">
        <v>17515071.83</v>
      </c>
      <c r="D101" s="21">
        <v>16101687.669999998</v>
      </c>
      <c r="E101" s="22">
        <v>0.08777863469761368</v>
      </c>
      <c r="F101" s="27">
        <v>1413384.1600000001</v>
      </c>
      <c r="G101" s="21">
        <v>-231477.98</v>
      </c>
      <c r="H101" s="21">
        <v>0</v>
      </c>
      <c r="I101" s="21">
        <v>-574903.8200000001</v>
      </c>
      <c r="J101" s="21">
        <v>14659587.569999997</v>
      </c>
      <c r="K101" s="21">
        <v>2219765.96</v>
      </c>
      <c r="L101" s="22">
        <v>0.1514207646975433</v>
      </c>
    </row>
    <row r="102" spans="1:12" ht="15">
      <c r="A102" s="5" t="s">
        <v>89</v>
      </c>
      <c r="B102" s="21">
        <v>4683562.63</v>
      </c>
      <c r="C102" s="21">
        <v>4592694.8100000005</v>
      </c>
      <c r="D102" s="21">
        <v>4127570.69</v>
      </c>
      <c r="E102" s="22">
        <v>0.11268713607422205</v>
      </c>
      <c r="F102" s="27">
        <v>465124.1200000006</v>
      </c>
      <c r="G102" s="21">
        <v>18530.600000000006</v>
      </c>
      <c r="H102" s="21">
        <v>0</v>
      </c>
      <c r="I102" s="21">
        <v>-31666.920000000002</v>
      </c>
      <c r="J102" s="21">
        <v>4023531.1999999997</v>
      </c>
      <c r="K102" s="21">
        <v>478260.4400000006</v>
      </c>
      <c r="L102" s="22">
        <v>0.11886584600114462</v>
      </c>
    </row>
    <row r="103" spans="1:12" ht="15">
      <c r="A103" s="5" t="s">
        <v>90</v>
      </c>
      <c r="B103" s="21">
        <v>9828433.31</v>
      </c>
      <c r="C103" s="21">
        <v>9460076.440000001</v>
      </c>
      <c r="D103" s="21">
        <v>9134538.76</v>
      </c>
      <c r="E103" s="22">
        <v>0.03563810812490346</v>
      </c>
      <c r="F103" s="27">
        <v>325537.68000000156</v>
      </c>
      <c r="G103" s="21">
        <v>-41073.45999999999</v>
      </c>
      <c r="H103" s="21">
        <v>0</v>
      </c>
      <c r="I103" s="21">
        <v>3235.319999999978</v>
      </c>
      <c r="J103" s="21">
        <v>9021586.97</v>
      </c>
      <c r="K103" s="21">
        <v>363375.8200000016</v>
      </c>
      <c r="L103" s="22">
        <v>0.0402784810708311</v>
      </c>
    </row>
    <row r="104" spans="1:12" ht="15">
      <c r="A104" s="5" t="s">
        <v>91</v>
      </c>
      <c r="B104" s="21">
        <v>9949132.5</v>
      </c>
      <c r="C104" s="21">
        <v>9874608.38</v>
      </c>
      <c r="D104" s="21">
        <v>7569504.210000001</v>
      </c>
      <c r="E104" s="22">
        <v>0.3045251189575598</v>
      </c>
      <c r="F104" s="27">
        <v>2305104.17</v>
      </c>
      <c r="G104" s="21">
        <v>660030.18</v>
      </c>
      <c r="H104" s="21">
        <v>0</v>
      </c>
      <c r="I104" s="21">
        <v>280174.63</v>
      </c>
      <c r="J104" s="21">
        <v>7486196.380000001</v>
      </c>
      <c r="K104" s="21">
        <v>1364899.3599999999</v>
      </c>
      <c r="L104" s="22">
        <v>0.18232214207557293</v>
      </c>
    </row>
    <row r="105" spans="1:12" ht="15">
      <c r="A105" s="5" t="s">
        <v>92</v>
      </c>
      <c r="B105" s="21">
        <v>1606849.77</v>
      </c>
      <c r="C105" s="21">
        <v>1535693.71</v>
      </c>
      <c r="D105" s="21">
        <v>1561908.66</v>
      </c>
      <c r="E105" s="22">
        <v>-0.01678392000208255</v>
      </c>
      <c r="F105" s="27">
        <v>-26214.949999999953</v>
      </c>
      <c r="G105" s="21">
        <v>-16203.449999999997</v>
      </c>
      <c r="H105" s="21">
        <v>0</v>
      </c>
      <c r="I105" s="21">
        <v>-235651.40999999997</v>
      </c>
      <c r="J105" s="21">
        <v>1427940.5599999998</v>
      </c>
      <c r="K105" s="21">
        <v>225639.91000000003</v>
      </c>
      <c r="L105" s="22">
        <v>0.1580177188888031</v>
      </c>
    </row>
    <row r="106" spans="1:12" ht="15">
      <c r="A106" s="5" t="s">
        <v>93</v>
      </c>
      <c r="B106" s="21">
        <v>1241290.49</v>
      </c>
      <c r="C106" s="21">
        <v>1120151.29</v>
      </c>
      <c r="D106" s="21">
        <v>865786.77</v>
      </c>
      <c r="E106" s="22">
        <v>0.29379580378665293</v>
      </c>
      <c r="F106" s="27">
        <v>254364.52000000002</v>
      </c>
      <c r="G106" s="21">
        <v>14447.25</v>
      </c>
      <c r="H106" s="21">
        <v>0</v>
      </c>
      <c r="I106" s="21">
        <v>-1363.550000000001</v>
      </c>
      <c r="J106" s="21">
        <v>860568.4</v>
      </c>
      <c r="K106" s="21">
        <v>241280.82</v>
      </c>
      <c r="L106" s="22">
        <v>0.28037378551199416</v>
      </c>
    </row>
    <row r="107" spans="1:12" ht="15">
      <c r="A107" s="5" t="s">
        <v>94</v>
      </c>
      <c r="B107" s="21">
        <v>1990044.83</v>
      </c>
      <c r="C107" s="21">
        <v>1881847.21</v>
      </c>
      <c r="D107" s="21">
        <v>2196516.69</v>
      </c>
      <c r="E107" s="22">
        <v>-0.14325840610844617</v>
      </c>
      <c r="F107" s="27">
        <v>-314669.48</v>
      </c>
      <c r="G107" s="21">
        <v>-6540.5799999999945</v>
      </c>
      <c r="H107" s="21">
        <v>0</v>
      </c>
      <c r="I107" s="21">
        <v>-171413.9</v>
      </c>
      <c r="J107" s="21">
        <v>1977670.9199999997</v>
      </c>
      <c r="K107" s="21">
        <v>-136714.99999999997</v>
      </c>
      <c r="L107" s="22">
        <v>-0.06912929679928752</v>
      </c>
    </row>
    <row r="108" spans="1:12" ht="15">
      <c r="A108" s="5" t="s">
        <v>95</v>
      </c>
      <c r="B108" s="21">
        <v>5405668.640000001</v>
      </c>
      <c r="C108" s="21">
        <v>5307514.87</v>
      </c>
      <c r="D108" s="21">
        <v>4573935.09</v>
      </c>
      <c r="E108" s="22">
        <v>0.16038263892371946</v>
      </c>
      <c r="F108" s="27">
        <v>733579.7800000003</v>
      </c>
      <c r="G108" s="21">
        <v>-73381.78</v>
      </c>
      <c r="H108" s="21">
        <v>0</v>
      </c>
      <c r="I108" s="21">
        <v>407908.12</v>
      </c>
      <c r="J108" s="21">
        <v>4511155.82</v>
      </c>
      <c r="K108" s="21">
        <v>399053.4400000003</v>
      </c>
      <c r="L108" s="22">
        <v>0.08845924546228603</v>
      </c>
    </row>
    <row r="109" spans="1:12" ht="15">
      <c r="A109" s="5" t="s">
        <v>96</v>
      </c>
      <c r="B109" s="21">
        <v>117764321.13</v>
      </c>
      <c r="C109" s="21">
        <v>113404949.13</v>
      </c>
      <c r="D109" s="21">
        <v>111330167.88</v>
      </c>
      <c r="E109" s="22">
        <v>0.018636289601542278</v>
      </c>
      <c r="F109" s="27">
        <v>2074781.25</v>
      </c>
      <c r="G109" s="21">
        <v>-197290.63999999966</v>
      </c>
      <c r="H109" s="21">
        <v>0</v>
      </c>
      <c r="I109" s="21">
        <v>-395848.20999999996</v>
      </c>
      <c r="J109" s="21">
        <v>107207766.07000001</v>
      </c>
      <c r="K109" s="21">
        <v>2667920.0999999996</v>
      </c>
      <c r="L109" s="22">
        <v>0.02488551154268072</v>
      </c>
    </row>
    <row r="110" spans="1:12" ht="15">
      <c r="A110" s="5" t="s">
        <v>97</v>
      </c>
      <c r="B110" s="21">
        <v>3356237.96</v>
      </c>
      <c r="C110" s="21">
        <v>3060409.09</v>
      </c>
      <c r="D110" s="21">
        <v>3762740.36</v>
      </c>
      <c r="E110" s="22">
        <v>-0.1866541942319932</v>
      </c>
      <c r="F110" s="27">
        <v>-702331.27</v>
      </c>
      <c r="G110" s="21">
        <v>-110867.84000000003</v>
      </c>
      <c r="H110" s="21">
        <v>0</v>
      </c>
      <c r="I110" s="21">
        <v>-16970.660000000003</v>
      </c>
      <c r="J110" s="21">
        <v>3694448.1799999997</v>
      </c>
      <c r="K110" s="21">
        <v>-574492.7699999999</v>
      </c>
      <c r="L110" s="22">
        <v>-0.1555016451739756</v>
      </c>
    </row>
    <row r="111" spans="1:12" ht="15">
      <c r="A111" s="5" t="s">
        <v>98</v>
      </c>
      <c r="B111" s="21">
        <v>2341833.96</v>
      </c>
      <c r="C111" s="21">
        <v>2296404.97</v>
      </c>
      <c r="D111" s="21">
        <v>1334092.0699999998</v>
      </c>
      <c r="E111" s="22">
        <v>0.721324203658598</v>
      </c>
      <c r="F111" s="27">
        <v>962312.9000000004</v>
      </c>
      <c r="G111" s="21">
        <v>7386.419999999998</v>
      </c>
      <c r="H111" s="21">
        <v>0</v>
      </c>
      <c r="I111" s="21">
        <v>-30317.68</v>
      </c>
      <c r="J111" s="21">
        <v>1232315.0199999998</v>
      </c>
      <c r="K111" s="21">
        <v>985244.1600000004</v>
      </c>
      <c r="L111" s="22">
        <v>0.7995067365161228</v>
      </c>
    </row>
    <row r="112" spans="1:12" ht="12.75" customHeight="1">
      <c r="A112" s="5" t="s">
        <v>99</v>
      </c>
      <c r="B112" s="21">
        <v>4557169.65</v>
      </c>
      <c r="C112" s="21">
        <v>4449136.73</v>
      </c>
      <c r="D112" s="21">
        <v>4764362.55</v>
      </c>
      <c r="E112" s="22">
        <v>-0.0661632729860156</v>
      </c>
      <c r="F112" s="27">
        <v>-315225.81999999937</v>
      </c>
      <c r="G112" s="21">
        <v>-30949.180000000008</v>
      </c>
      <c r="H112" s="21">
        <v>0</v>
      </c>
      <c r="I112" s="21">
        <v>75805.1</v>
      </c>
      <c r="J112" s="21">
        <v>4737963.100000001</v>
      </c>
      <c r="K112" s="21">
        <v>-360081.7399999994</v>
      </c>
      <c r="L112" s="22">
        <v>-0.07599927065704656</v>
      </c>
    </row>
    <row r="113" spans="1:12" ht="15">
      <c r="A113" s="5" t="s">
        <v>100</v>
      </c>
      <c r="B113" s="21">
        <v>9680515.02</v>
      </c>
      <c r="C113" s="21">
        <v>9378814.149999999</v>
      </c>
      <c r="D113" s="21">
        <v>10597382.16</v>
      </c>
      <c r="E113" s="22">
        <v>-0.11498764426930902</v>
      </c>
      <c r="F113" s="27">
        <v>-1218568.0100000016</v>
      </c>
      <c r="G113" s="21">
        <v>-54756.21999999997</v>
      </c>
      <c r="H113" s="21">
        <v>0</v>
      </c>
      <c r="I113" s="21">
        <v>-596717.26</v>
      </c>
      <c r="J113" s="21">
        <v>10175982.22</v>
      </c>
      <c r="K113" s="21">
        <v>-567094.5300000017</v>
      </c>
      <c r="L113" s="22">
        <v>-0.0557287264992884</v>
      </c>
    </row>
    <row r="114" spans="1:12" ht="15">
      <c r="A114" s="5" t="s">
        <v>101</v>
      </c>
      <c r="B114" s="21">
        <v>4635625.62</v>
      </c>
      <c r="C114" s="21">
        <v>3970313.3</v>
      </c>
      <c r="D114" s="21">
        <v>3487606.21</v>
      </c>
      <c r="E114" s="22">
        <v>0.13840642002985762</v>
      </c>
      <c r="F114" s="27">
        <v>482707.08999999985</v>
      </c>
      <c r="G114" s="21">
        <v>20407.440000000002</v>
      </c>
      <c r="H114" s="21">
        <v>0</v>
      </c>
      <c r="I114" s="21">
        <v>331315.53</v>
      </c>
      <c r="J114" s="21">
        <v>3618342.85</v>
      </c>
      <c r="K114" s="21">
        <v>130984.11999999982</v>
      </c>
      <c r="L114" s="22">
        <v>0.03620003007730454</v>
      </c>
    </row>
    <row r="115" spans="1:12" ht="15">
      <c r="A115" s="5" t="s">
        <v>102</v>
      </c>
      <c r="B115" s="21">
        <v>2110779.84</v>
      </c>
      <c r="C115" s="21">
        <v>2063716.77</v>
      </c>
      <c r="D115" s="21">
        <v>1628450.57</v>
      </c>
      <c r="E115" s="22">
        <v>0.2672885551570656</v>
      </c>
      <c r="F115" s="27">
        <v>435266.19999999995</v>
      </c>
      <c r="G115" s="21">
        <v>13507.68</v>
      </c>
      <c r="H115" s="21">
        <v>0</v>
      </c>
      <c r="I115" s="21">
        <v>-310831.83</v>
      </c>
      <c r="J115" s="21">
        <v>1390341.58</v>
      </c>
      <c r="K115" s="21">
        <v>732590.35</v>
      </c>
      <c r="L115" s="22">
        <v>0.5269139329056101</v>
      </c>
    </row>
    <row r="116" spans="1:12" ht="15">
      <c r="A116" s="5" t="s">
        <v>103</v>
      </c>
      <c r="B116" s="21">
        <v>4290871.66</v>
      </c>
      <c r="C116" s="21">
        <v>4244715.71</v>
      </c>
      <c r="D116" s="21">
        <v>3726831.37</v>
      </c>
      <c r="E116" s="22">
        <v>0.13896103380711852</v>
      </c>
      <c r="F116" s="27">
        <v>517884.33999999985</v>
      </c>
      <c r="G116" s="21">
        <v>31074.62999999999</v>
      </c>
      <c r="H116" s="21">
        <v>0</v>
      </c>
      <c r="I116" s="21">
        <v>300436.08</v>
      </c>
      <c r="J116" s="21">
        <v>3881768.35</v>
      </c>
      <c r="K116" s="21">
        <v>186373.62999999983</v>
      </c>
      <c r="L116" s="22">
        <v>0.04801255850313681</v>
      </c>
    </row>
    <row r="117" spans="1:12" ht="15">
      <c r="A117" s="5" t="s">
        <v>104</v>
      </c>
      <c r="B117" s="21">
        <v>43723958.34</v>
      </c>
      <c r="C117" s="21">
        <v>43684140.54</v>
      </c>
      <c r="D117" s="21">
        <v>47229197.26</v>
      </c>
      <c r="E117" s="22">
        <v>-0.07506070239737966</v>
      </c>
      <c r="F117" s="27">
        <v>-3545056.719999999</v>
      </c>
      <c r="G117" s="21">
        <v>-194895.6200000001</v>
      </c>
      <c r="H117" s="21">
        <v>0</v>
      </c>
      <c r="I117" s="21">
        <v>827813.28</v>
      </c>
      <c r="J117" s="21">
        <v>45518052.41</v>
      </c>
      <c r="K117" s="21">
        <v>-4177974.379999999</v>
      </c>
      <c r="L117" s="22">
        <v>-0.09178719560246666</v>
      </c>
    </row>
    <row r="118" spans="1:12" ht="15">
      <c r="A118" s="5" t="s">
        <v>105</v>
      </c>
      <c r="B118" s="21">
        <v>1799888.0899999999</v>
      </c>
      <c r="C118" s="21">
        <v>1767399.8299999998</v>
      </c>
      <c r="D118" s="21">
        <v>1576322.11</v>
      </c>
      <c r="E118" s="22">
        <v>0.12121743315520692</v>
      </c>
      <c r="F118" s="27">
        <v>191077.71999999974</v>
      </c>
      <c r="G118" s="21">
        <v>-7934.4100000000035</v>
      </c>
      <c r="H118" s="21">
        <v>0</v>
      </c>
      <c r="I118" s="21">
        <v>62076.590000000004</v>
      </c>
      <c r="J118" s="21">
        <v>1614388.3</v>
      </c>
      <c r="K118" s="21">
        <v>136935.53999999975</v>
      </c>
      <c r="L118" s="22">
        <v>0.08482193534232114</v>
      </c>
    </row>
    <row r="119" spans="1:12" ht="15">
      <c r="A119" s="5" t="s">
        <v>106</v>
      </c>
      <c r="B119" s="21">
        <v>1161431.84</v>
      </c>
      <c r="C119" s="21">
        <v>1095940.79</v>
      </c>
      <c r="D119" s="21">
        <v>1168886.77</v>
      </c>
      <c r="E119" s="22">
        <v>-0.062406369780368016</v>
      </c>
      <c r="F119" s="27">
        <v>-72945.97999999998</v>
      </c>
      <c r="G119" s="21">
        <v>-21000.84</v>
      </c>
      <c r="H119" s="21">
        <v>0</v>
      </c>
      <c r="I119" s="21">
        <v>-3326.3700000000026</v>
      </c>
      <c r="J119" s="21">
        <v>1185417.52</v>
      </c>
      <c r="K119" s="21">
        <v>-48618.76999999998</v>
      </c>
      <c r="L119" s="22">
        <v>-0.041014047101311596</v>
      </c>
    </row>
    <row r="120" spans="1:12" ht="15.75">
      <c r="A120" s="26" t="s">
        <v>107</v>
      </c>
      <c r="B120" s="21" t="s">
        <v>127</v>
      </c>
      <c r="C120" s="21" t="s">
        <v>127</v>
      </c>
      <c r="D120" s="21" t="s">
        <v>127</v>
      </c>
      <c r="E120" s="22" t="s">
        <v>138</v>
      </c>
      <c r="F120" s="27" t="s">
        <v>138</v>
      </c>
      <c r="G120" s="21"/>
      <c r="H120" s="21"/>
      <c r="I120" s="21"/>
      <c r="J120" s="21"/>
      <c r="K120" s="21"/>
      <c r="L120" s="22" t="s">
        <v>127</v>
      </c>
    </row>
    <row r="121" spans="1:12" ht="15">
      <c r="A121" s="5" t="s">
        <v>108</v>
      </c>
      <c r="B121" s="21">
        <v>430530.82</v>
      </c>
      <c r="C121" s="21">
        <v>476862.24</v>
      </c>
      <c r="D121" s="21">
        <v>264674.47</v>
      </c>
      <c r="E121" s="22">
        <v>0.801693378284653</v>
      </c>
      <c r="F121" s="27">
        <v>212187.77000000002</v>
      </c>
      <c r="G121" s="21">
        <v>-2683.6400000000003</v>
      </c>
      <c r="H121" s="21">
        <v>0</v>
      </c>
      <c r="I121" s="21">
        <v>-13755.41</v>
      </c>
      <c r="J121" s="21">
        <v>242365.71999999997</v>
      </c>
      <c r="K121" s="21">
        <v>228626.82000000004</v>
      </c>
      <c r="L121" s="22">
        <v>0.9433133530599958</v>
      </c>
    </row>
    <row r="122" spans="1:12" ht="15">
      <c r="A122" s="5" t="s">
        <v>109</v>
      </c>
      <c r="B122" s="21">
        <v>68406.62</v>
      </c>
      <c r="C122" s="21">
        <v>73514.48</v>
      </c>
      <c r="D122" s="21">
        <v>37708.02</v>
      </c>
      <c r="E122" s="22">
        <v>0.9495714704723293</v>
      </c>
      <c r="F122" s="27">
        <v>35806.46</v>
      </c>
      <c r="G122" s="21">
        <v>-468.06000000000006</v>
      </c>
      <c r="H122" s="21">
        <v>0</v>
      </c>
      <c r="I122" s="21">
        <v>184.26999999999998</v>
      </c>
      <c r="J122" s="21">
        <v>36901.439999999995</v>
      </c>
      <c r="K122" s="21">
        <v>36090.25</v>
      </c>
      <c r="L122" s="22">
        <v>0.9780173890233012</v>
      </c>
    </row>
    <row r="123" spans="1:12" ht="15">
      <c r="A123" s="5" t="s">
        <v>110</v>
      </c>
      <c r="B123" s="21">
        <v>55289.57000000001</v>
      </c>
      <c r="C123" s="21">
        <v>61779.47</v>
      </c>
      <c r="D123" s="21">
        <v>32536.83</v>
      </c>
      <c r="E123" s="22">
        <v>0.8987550415944023</v>
      </c>
      <c r="F123" s="27">
        <v>29242.64</v>
      </c>
      <c r="G123" s="21">
        <v>-158.92000000000002</v>
      </c>
      <c r="H123" s="21">
        <v>0</v>
      </c>
      <c r="I123" s="21">
        <v>774.01</v>
      </c>
      <c r="J123" s="21">
        <v>32309.910000000003</v>
      </c>
      <c r="K123" s="21">
        <v>28627.55</v>
      </c>
      <c r="L123" s="22">
        <v>0.8860300137016784</v>
      </c>
    </row>
    <row r="124" spans="1:12" ht="15">
      <c r="A124" s="5" t="s">
        <v>111</v>
      </c>
      <c r="B124" s="21">
        <v>77117.48999999999</v>
      </c>
      <c r="C124" s="21">
        <v>83157.13</v>
      </c>
      <c r="D124" s="21">
        <v>109292.95999999999</v>
      </c>
      <c r="E124" s="22">
        <v>-0.23913553077892655</v>
      </c>
      <c r="F124" s="27">
        <v>-26135.829999999987</v>
      </c>
      <c r="G124" s="21">
        <v>-274.65000000000003</v>
      </c>
      <c r="H124" s="21">
        <v>0</v>
      </c>
      <c r="I124" s="21">
        <v>-80.28999999999996</v>
      </c>
      <c r="J124" s="21">
        <v>106571.16999999998</v>
      </c>
      <c r="K124" s="21">
        <v>-25780.889999999985</v>
      </c>
      <c r="L124" s="22">
        <v>-0.24191242340681807</v>
      </c>
    </row>
    <row r="125" spans="1:12" ht="15">
      <c r="A125" s="5" t="s">
        <v>112</v>
      </c>
      <c r="B125" s="21">
        <v>57487.75</v>
      </c>
      <c r="C125" s="21">
        <v>69106.28</v>
      </c>
      <c r="D125" s="21">
        <v>36186.12</v>
      </c>
      <c r="E125" s="22">
        <v>0.9097455046299519</v>
      </c>
      <c r="F125" s="27">
        <v>32920.159999999996</v>
      </c>
      <c r="G125" s="21">
        <v>-1542.22</v>
      </c>
      <c r="H125" s="21">
        <v>0</v>
      </c>
      <c r="I125" s="21">
        <v>1928.73</v>
      </c>
      <c r="J125" s="21">
        <v>36525.85</v>
      </c>
      <c r="K125" s="21">
        <v>32533.649999999998</v>
      </c>
      <c r="L125" s="22">
        <v>0.8907020644283432</v>
      </c>
    </row>
    <row r="126" spans="1:12" ht="15">
      <c r="A126" s="5" t="s">
        <v>113</v>
      </c>
      <c r="B126" s="21">
        <v>26527.149999999998</v>
      </c>
      <c r="C126" s="21">
        <v>35063.7</v>
      </c>
      <c r="D126" s="21">
        <v>47584.15</v>
      </c>
      <c r="E126" s="22">
        <v>-0.26312227916228415</v>
      </c>
      <c r="F126" s="27">
        <v>-12520.450000000004</v>
      </c>
      <c r="G126" s="21">
        <v>-774.54</v>
      </c>
      <c r="H126" s="21">
        <v>0</v>
      </c>
      <c r="I126" s="21">
        <v>-110.88999999999999</v>
      </c>
      <c r="J126" s="21">
        <v>45726</v>
      </c>
      <c r="K126" s="21">
        <v>-11635.020000000004</v>
      </c>
      <c r="L126" s="22">
        <v>-0.2544508594672616</v>
      </c>
    </row>
    <row r="127" spans="1:12" ht="15">
      <c r="A127" s="5" t="s">
        <v>114</v>
      </c>
      <c r="B127" s="21">
        <v>21128.21</v>
      </c>
      <c r="C127" s="21">
        <v>25015.32</v>
      </c>
      <c r="D127" s="21">
        <v>17006.24</v>
      </c>
      <c r="E127" s="22">
        <v>0.4709494867766183</v>
      </c>
      <c r="F127" s="27">
        <v>8009.079999999998</v>
      </c>
      <c r="G127" s="21">
        <v>-713.6500000000001</v>
      </c>
      <c r="H127" s="21">
        <v>0</v>
      </c>
      <c r="I127" s="21">
        <v>-235.06999999999994</v>
      </c>
      <c r="J127" s="21">
        <v>15186.990000000002</v>
      </c>
      <c r="K127" s="21">
        <v>8957.799999999997</v>
      </c>
      <c r="L127" s="22">
        <v>0.5898337985341399</v>
      </c>
    </row>
    <row r="128" spans="1:12" ht="15">
      <c r="A128" s="5" t="s">
        <v>115</v>
      </c>
      <c r="B128" s="21">
        <v>89019.04000000001</v>
      </c>
      <c r="C128" s="21">
        <v>93414.48000000001</v>
      </c>
      <c r="D128" s="21">
        <v>39349.92</v>
      </c>
      <c r="E128" s="22">
        <v>1.373943326949585</v>
      </c>
      <c r="F128" s="27">
        <v>54064.56000000001</v>
      </c>
      <c r="G128" s="21">
        <v>21390.59</v>
      </c>
      <c r="H128" s="21">
        <v>0</v>
      </c>
      <c r="I128" s="21">
        <v>1088.22</v>
      </c>
      <c r="J128" s="21">
        <v>39458.56</v>
      </c>
      <c r="K128" s="21">
        <v>31585.75000000001</v>
      </c>
      <c r="L128" s="22">
        <v>0.8004790342070266</v>
      </c>
    </row>
    <row r="129" spans="1:12" ht="15">
      <c r="A129" s="5" t="s">
        <v>116</v>
      </c>
      <c r="B129" s="21">
        <v>55359.6</v>
      </c>
      <c r="C129" s="21">
        <v>61096</v>
      </c>
      <c r="D129" s="21">
        <v>45762.71</v>
      </c>
      <c r="E129" s="22">
        <v>0.3350607951321065</v>
      </c>
      <c r="F129" s="27">
        <v>15333.29</v>
      </c>
      <c r="G129" s="21">
        <v>-122.45000000000002</v>
      </c>
      <c r="H129" s="21">
        <v>0</v>
      </c>
      <c r="I129" s="21">
        <v>-1124.79</v>
      </c>
      <c r="J129" s="21">
        <v>40296.509999999995</v>
      </c>
      <c r="K129" s="21">
        <v>16580.530000000002</v>
      </c>
      <c r="L129" s="22">
        <v>0.41146317633958884</v>
      </c>
    </row>
    <row r="130" spans="1:12" ht="15">
      <c r="A130" s="5" t="s">
        <v>117</v>
      </c>
      <c r="B130" s="21">
        <v>286280.17</v>
      </c>
      <c r="C130" s="21">
        <v>275505.02</v>
      </c>
      <c r="D130" s="21">
        <v>325896.17</v>
      </c>
      <c r="E130" s="22">
        <v>-0.1546233268098854</v>
      </c>
      <c r="F130" s="27">
        <v>-50391.149999999965</v>
      </c>
      <c r="G130" s="21">
        <v>-108.44</v>
      </c>
      <c r="H130" s="21">
        <v>0</v>
      </c>
      <c r="I130" s="21">
        <v>-2646.11</v>
      </c>
      <c r="J130" s="21">
        <v>322092.11999999994</v>
      </c>
      <c r="K130" s="21">
        <v>-47636.59999999996</v>
      </c>
      <c r="L130" s="22">
        <v>-0.14789744002430102</v>
      </c>
    </row>
    <row r="131" spans="1:12" ht="15">
      <c r="A131" s="5" t="s">
        <v>118</v>
      </c>
      <c r="B131" s="21">
        <v>122968.55</v>
      </c>
      <c r="C131" s="21">
        <v>135031.41</v>
      </c>
      <c r="D131" s="21">
        <v>99037.76</v>
      </c>
      <c r="E131" s="22">
        <v>0.3634336035063799</v>
      </c>
      <c r="F131" s="27">
        <v>35993.65000000001</v>
      </c>
      <c r="G131" s="21">
        <v>4777.42</v>
      </c>
      <c r="H131" s="21">
        <v>0</v>
      </c>
      <c r="I131" s="21">
        <v>-8742.81</v>
      </c>
      <c r="J131" s="21">
        <v>94085.81999999999</v>
      </c>
      <c r="K131" s="21">
        <v>39959.04000000001</v>
      </c>
      <c r="L131" s="22">
        <v>0.42470842046123436</v>
      </c>
    </row>
    <row r="132" spans="1:12" ht="15">
      <c r="A132" s="5" t="s">
        <v>175</v>
      </c>
      <c r="B132" s="21">
        <v>247998.97999999998</v>
      </c>
      <c r="C132" s="21">
        <v>259393.05</v>
      </c>
      <c r="D132" s="21">
        <v>0</v>
      </c>
      <c r="E132" s="22" t="s">
        <v>138</v>
      </c>
      <c r="F132" s="27">
        <v>259393.05</v>
      </c>
      <c r="G132" s="21">
        <v>10.9</v>
      </c>
      <c r="H132" s="21">
        <v>265080.06</v>
      </c>
      <c r="I132" s="21">
        <v>-5697.91</v>
      </c>
      <c r="J132" s="21">
        <v>0</v>
      </c>
      <c r="K132" s="21">
        <v>0</v>
      </c>
      <c r="L132" s="22" t="s">
        <v>138</v>
      </c>
    </row>
    <row r="133" spans="1:12" ht="15">
      <c r="A133" s="5" t="s">
        <v>119</v>
      </c>
      <c r="B133" s="21">
        <v>232273.76</v>
      </c>
      <c r="C133" s="21">
        <v>244159.8</v>
      </c>
      <c r="D133" s="21">
        <v>240609.66</v>
      </c>
      <c r="E133" s="22">
        <v>0.014754769197545871</v>
      </c>
      <c r="F133" s="27">
        <v>3550.139999999985</v>
      </c>
      <c r="G133" s="21">
        <v>463.15000000000055</v>
      </c>
      <c r="H133" s="21">
        <v>0</v>
      </c>
      <c r="I133" s="21">
        <v>-4819.03</v>
      </c>
      <c r="J133" s="21">
        <v>224735.07</v>
      </c>
      <c r="K133" s="21">
        <v>7906.019999999984</v>
      </c>
      <c r="L133" s="22">
        <v>0.03517928910694706</v>
      </c>
    </row>
    <row r="134" spans="1:12" ht="15">
      <c r="A134" s="5" t="s">
        <v>173</v>
      </c>
      <c r="B134" s="21">
        <v>132145.5</v>
      </c>
      <c r="C134" s="21">
        <v>150420.9</v>
      </c>
      <c r="D134" s="21">
        <v>143358.63</v>
      </c>
      <c r="E134" s="22">
        <v>0.04926295682373631</v>
      </c>
      <c r="F134" s="27">
        <v>7062.2699999999895</v>
      </c>
      <c r="G134" s="21">
        <v>-29.84</v>
      </c>
      <c r="H134" s="21">
        <v>0</v>
      </c>
      <c r="I134" s="21">
        <v>-12918.49</v>
      </c>
      <c r="J134" s="21">
        <v>138052.84</v>
      </c>
      <c r="K134" s="21">
        <v>20010.59999999999</v>
      </c>
      <c r="L134" s="22">
        <v>0.14494884712259445</v>
      </c>
    </row>
    <row r="135" spans="1:12" ht="15">
      <c r="A135" s="5" t="s">
        <v>120</v>
      </c>
      <c r="B135" s="21">
        <v>168859.44</v>
      </c>
      <c r="C135" s="21">
        <v>196873.93</v>
      </c>
      <c r="D135" s="21">
        <v>141981.47999999998</v>
      </c>
      <c r="E135" s="22">
        <v>0.38661697286153107</v>
      </c>
      <c r="F135" s="27">
        <v>54892.45000000001</v>
      </c>
      <c r="G135" s="21">
        <v>-558.4</v>
      </c>
      <c r="H135" s="21">
        <v>0</v>
      </c>
      <c r="I135" s="21">
        <v>-792.4399999999987</v>
      </c>
      <c r="J135" s="21">
        <v>119119.29999999997</v>
      </c>
      <c r="K135" s="21">
        <v>56243.29000000001</v>
      </c>
      <c r="L135" s="22">
        <v>0.4721593394185495</v>
      </c>
    </row>
    <row r="136" spans="1:12" ht="15">
      <c r="A136" s="5" t="s">
        <v>121</v>
      </c>
      <c r="B136" s="21">
        <v>45473.93</v>
      </c>
      <c r="C136" s="21">
        <v>50543.81</v>
      </c>
      <c r="D136" s="21">
        <v>29070.59</v>
      </c>
      <c r="E136" s="22">
        <v>0.7386578669369971</v>
      </c>
      <c r="F136" s="27">
        <v>21473.219999999998</v>
      </c>
      <c r="G136" s="21">
        <v>-295.51</v>
      </c>
      <c r="H136" s="21">
        <v>0</v>
      </c>
      <c r="I136" s="21">
        <v>534.61</v>
      </c>
      <c r="J136" s="21">
        <v>28170.260000000002</v>
      </c>
      <c r="K136" s="21">
        <v>21234.119999999995</v>
      </c>
      <c r="L136" s="22">
        <v>0.7537779204025804</v>
      </c>
    </row>
    <row r="137" spans="1:12" ht="15">
      <c r="A137" s="5" t="s">
        <v>174</v>
      </c>
      <c r="B137" s="21">
        <v>46343.03</v>
      </c>
      <c r="C137" s="21">
        <v>44634.32</v>
      </c>
      <c r="D137" s="21">
        <v>92803.34</v>
      </c>
      <c r="E137" s="22">
        <v>-0.5190440344065202</v>
      </c>
      <c r="F137" s="27">
        <v>-48169.02</v>
      </c>
      <c r="G137" s="21">
        <v>10.95</v>
      </c>
      <c r="H137" s="21">
        <v>0</v>
      </c>
      <c r="I137" s="21">
        <v>-121054.76</v>
      </c>
      <c r="J137" s="21">
        <v>-26066.339999999997</v>
      </c>
      <c r="K137" s="21">
        <v>72874.79000000001</v>
      </c>
      <c r="L137" s="22">
        <v>-2.795743092432617</v>
      </c>
    </row>
    <row r="138" spans="1:12" ht="15">
      <c r="A138" s="5" t="s">
        <v>168</v>
      </c>
      <c r="B138" s="21">
        <v>27176.190000000002</v>
      </c>
      <c r="C138" s="21">
        <v>27786.190000000002</v>
      </c>
      <c r="D138" s="21">
        <v>23327.5</v>
      </c>
      <c r="E138" s="22">
        <v>0.19113449791019194</v>
      </c>
      <c r="F138" s="27">
        <v>4458.690000000002</v>
      </c>
      <c r="G138" s="21">
        <v>-22.2</v>
      </c>
      <c r="H138" s="21">
        <v>0</v>
      </c>
      <c r="I138" s="21">
        <v>-1819.9</v>
      </c>
      <c r="J138" s="21">
        <v>23006.21</v>
      </c>
      <c r="K138" s="21">
        <v>6300.790000000003</v>
      </c>
      <c r="L138" s="22">
        <v>0.27387344547406994</v>
      </c>
    </row>
    <row r="139" spans="1:12" ht="15">
      <c r="A139" s="5" t="s">
        <v>122</v>
      </c>
      <c r="B139" s="21">
        <v>240462.45</v>
      </c>
      <c r="C139" s="21">
        <v>269622.73</v>
      </c>
      <c r="D139" s="21">
        <v>159568.18</v>
      </c>
      <c r="E139" s="22">
        <v>0.6897023579513158</v>
      </c>
      <c r="F139" s="27">
        <v>110054.54999999999</v>
      </c>
      <c r="G139" s="21">
        <v>-394.84</v>
      </c>
      <c r="H139" s="21">
        <v>0</v>
      </c>
      <c r="I139" s="21">
        <v>1509.0499999999997</v>
      </c>
      <c r="J139" s="21">
        <v>156722.91</v>
      </c>
      <c r="K139" s="21">
        <v>108940.33999999998</v>
      </c>
      <c r="L139" s="22">
        <v>0.6951143262972846</v>
      </c>
    </row>
    <row r="140" spans="1:12" ht="15">
      <c r="A140" s="5" t="s">
        <v>167</v>
      </c>
      <c r="B140" s="21">
        <v>118971.91</v>
      </c>
      <c r="C140" s="21">
        <v>135108.54</v>
      </c>
      <c r="D140" s="21">
        <v>63050.85</v>
      </c>
      <c r="E140" s="22">
        <v>1.1428504135947415</v>
      </c>
      <c r="F140" s="27">
        <v>72057.69</v>
      </c>
      <c r="G140" s="21">
        <v>-1759.9</v>
      </c>
      <c r="H140" s="21">
        <v>43994.16</v>
      </c>
      <c r="I140" s="21">
        <v>840.95</v>
      </c>
      <c r="J140" s="21">
        <v>59005.840000000004</v>
      </c>
      <c r="K140" s="21">
        <v>28982.479999999992</v>
      </c>
      <c r="L140" s="22">
        <v>0.4911798560955999</v>
      </c>
    </row>
    <row r="141" spans="1:12" ht="15">
      <c r="A141" s="5" t="s">
        <v>123</v>
      </c>
      <c r="B141" s="21">
        <v>201312.26</v>
      </c>
      <c r="C141" s="21">
        <v>237526.15999999997</v>
      </c>
      <c r="D141" s="21">
        <v>145303.54</v>
      </c>
      <c r="E141" s="22">
        <v>0.6346894232583732</v>
      </c>
      <c r="F141" s="27">
        <v>92222.61999999997</v>
      </c>
      <c r="G141" s="21">
        <v>-3740.5699999999997</v>
      </c>
      <c r="H141" s="21">
        <v>0</v>
      </c>
      <c r="I141" s="21">
        <v>11717.61</v>
      </c>
      <c r="J141" s="21">
        <v>147454.56000000003</v>
      </c>
      <c r="K141" s="21">
        <v>84245.57999999997</v>
      </c>
      <c r="L141" s="22">
        <v>0.571332483715661</v>
      </c>
    </row>
    <row r="142" spans="1:12" ht="15">
      <c r="A142" s="5" t="s">
        <v>124</v>
      </c>
      <c r="B142" s="21">
        <v>123429.87000000001</v>
      </c>
      <c r="C142" s="21">
        <v>139460.38</v>
      </c>
      <c r="D142" s="21">
        <v>83762.68</v>
      </c>
      <c r="E142" s="22">
        <v>0.6649464892957104</v>
      </c>
      <c r="F142" s="27">
        <v>55697.70000000001</v>
      </c>
      <c r="G142" s="21">
        <v>-535.8399999999999</v>
      </c>
      <c r="H142" s="21">
        <v>0</v>
      </c>
      <c r="I142" s="21">
        <v>3299.15</v>
      </c>
      <c r="J142" s="21">
        <v>81935.58</v>
      </c>
      <c r="K142" s="21">
        <v>52934.39000000001</v>
      </c>
      <c r="L142" s="22">
        <v>0.6460488837694199</v>
      </c>
    </row>
    <row r="143" spans="1:12" ht="15">
      <c r="A143" s="5" t="s">
        <v>125</v>
      </c>
      <c r="B143" s="21">
        <v>40696.630000000005</v>
      </c>
      <c r="C143" s="21">
        <v>46649.15</v>
      </c>
      <c r="D143" s="21">
        <v>27176.18</v>
      </c>
      <c r="E143" s="22">
        <v>0.7165455189066308</v>
      </c>
      <c r="F143" s="27">
        <v>19472.97</v>
      </c>
      <c r="G143" s="21">
        <v>-6.109999999999999</v>
      </c>
      <c r="H143" s="21">
        <v>0</v>
      </c>
      <c r="I143" s="21">
        <v>-161.98000000000002</v>
      </c>
      <c r="J143" s="21">
        <v>26338.309999999998</v>
      </c>
      <c r="K143" s="21">
        <v>19641.06</v>
      </c>
      <c r="L143" s="22">
        <v>0.745722105936182</v>
      </c>
    </row>
    <row r="144" spans="1:12" ht="15">
      <c r="A144" s="5" t="s">
        <v>126</v>
      </c>
      <c r="B144" s="21">
        <v>215214.09000000003</v>
      </c>
      <c r="C144" s="21">
        <v>219994.33000000002</v>
      </c>
      <c r="D144" s="21">
        <v>258579.94</v>
      </c>
      <c r="E144" s="22">
        <v>-0.1492212040887626</v>
      </c>
      <c r="F144" s="27">
        <v>-38585.609999999986</v>
      </c>
      <c r="G144" s="21">
        <v>5083.83</v>
      </c>
      <c r="H144" s="21">
        <v>0</v>
      </c>
      <c r="I144" s="21">
        <v>1481.2800000000007</v>
      </c>
      <c r="J144" s="21">
        <v>262854.57</v>
      </c>
      <c r="K144" s="21">
        <v>-45150.71999999999</v>
      </c>
      <c r="L144" s="22">
        <v>-0.17177072477758323</v>
      </c>
    </row>
    <row r="145" spans="1:12" ht="15">
      <c r="A145" s="5"/>
      <c r="B145" s="21"/>
      <c r="C145" s="21"/>
      <c r="D145" s="21"/>
      <c r="E145" s="22"/>
      <c r="F145" s="27"/>
      <c r="G145" s="21"/>
      <c r="H145" s="21"/>
      <c r="I145" s="21"/>
      <c r="J145" s="21"/>
      <c r="K145" s="21"/>
      <c r="L145" s="22"/>
    </row>
    <row r="146" spans="1:12" ht="15">
      <c r="A146" s="5" t="s">
        <v>171</v>
      </c>
      <c r="B146" s="21">
        <v>5040.59</v>
      </c>
      <c r="C146" s="21">
        <v>5040.59</v>
      </c>
      <c r="D146" s="21">
        <v>469468.3</v>
      </c>
      <c r="E146" s="22">
        <v>-0.9892631941283362</v>
      </c>
      <c r="F146" s="27">
        <v>-464427.70999999996</v>
      </c>
      <c r="G146" s="21">
        <v>0</v>
      </c>
      <c r="H146" s="21">
        <v>0</v>
      </c>
      <c r="I146" s="21">
        <v>-406477.02999999997</v>
      </c>
      <c r="J146" s="21">
        <v>58301.73999999999</v>
      </c>
      <c r="K146" s="21">
        <v>-57950.67999999999</v>
      </c>
      <c r="L146" s="22">
        <v>-0.9939785673635126</v>
      </c>
    </row>
    <row r="147" spans="1:12" ht="15">
      <c r="A147" s="5" t="s">
        <v>169</v>
      </c>
      <c r="B147" s="21">
        <v>9780103.96</v>
      </c>
      <c r="C147" s="21">
        <v>9780103.96</v>
      </c>
      <c r="D147" s="21">
        <v>10163017.4</v>
      </c>
      <c r="E147" s="22">
        <v>-0.037677141042777265</v>
      </c>
      <c r="F147" s="27">
        <v>-382913.4399999995</v>
      </c>
      <c r="G147" s="21">
        <v>-55818.82000000001</v>
      </c>
      <c r="H147" s="21">
        <v>0</v>
      </c>
      <c r="I147" s="21">
        <v>-899760.27</v>
      </c>
      <c r="J147" s="21">
        <v>9420567.32</v>
      </c>
      <c r="K147" s="21">
        <v>572665.6500000006</v>
      </c>
      <c r="L147" s="22">
        <v>0.06078887083416125</v>
      </c>
    </row>
    <row r="148" spans="1:12" ht="15">
      <c r="A148" s="5" t="s">
        <v>128</v>
      </c>
      <c r="B148" s="21">
        <v>1132490567.9199998</v>
      </c>
      <c r="C148" s="21">
        <v>1116863853.23</v>
      </c>
      <c r="D148" s="21">
        <v>1052139723.4099998</v>
      </c>
      <c r="E148" s="22">
        <v>0.06151666777700242</v>
      </c>
      <c r="F148" s="27">
        <v>64724129.82000017</v>
      </c>
      <c r="G148" s="21">
        <v>-10395554.750000004</v>
      </c>
      <c r="H148" s="21">
        <v>0</v>
      </c>
      <c r="I148" s="21">
        <v>7483545.65</v>
      </c>
      <c r="J148" s="21">
        <v>1020720828.4899999</v>
      </c>
      <c r="K148" s="21">
        <v>67636138.92000017</v>
      </c>
      <c r="L148" s="22">
        <v>0.06626311233411145</v>
      </c>
    </row>
    <row r="149" spans="1:12" ht="15">
      <c r="A149" s="5" t="s">
        <v>127</v>
      </c>
      <c r="B149" s="21" t="s">
        <v>138</v>
      </c>
      <c r="C149" s="21" t="s">
        <v>127</v>
      </c>
      <c r="D149" s="21"/>
      <c r="E149" s="22" t="s">
        <v>127</v>
      </c>
      <c r="F149" s="27" t="s">
        <v>138</v>
      </c>
      <c r="G149" s="21" t="s">
        <v>138</v>
      </c>
      <c r="H149" s="21"/>
      <c r="I149" s="21"/>
      <c r="J149" s="21"/>
      <c r="K149" s="21"/>
      <c r="L149" s="22" t="s">
        <v>138</v>
      </c>
    </row>
    <row r="150" spans="1:12" ht="15.75">
      <c r="A150" s="14" t="s">
        <v>129</v>
      </c>
      <c r="B150" s="28">
        <v>2533174903</v>
      </c>
      <c r="C150" s="28">
        <v>2496096160.32</v>
      </c>
      <c r="D150" s="28">
        <v>2366626037.7</v>
      </c>
      <c r="E150" s="29">
        <v>0.054706624771958264</v>
      </c>
      <c r="F150" s="30">
        <v>129470122.62000024</v>
      </c>
      <c r="G150" s="28">
        <v>-20197114.150000006</v>
      </c>
      <c r="H150" s="28">
        <v>418654.76999999996</v>
      </c>
      <c r="I150" s="28">
        <v>0</v>
      </c>
      <c r="J150" s="28">
        <v>2284695711.43</v>
      </c>
      <c r="K150" s="28">
        <v>149248582.00000024</v>
      </c>
      <c r="L150" s="29">
        <v>0.06532536532253784</v>
      </c>
    </row>
    <row r="151" spans="1:12" ht="15.75">
      <c r="A151" s="14" t="s">
        <v>130</v>
      </c>
      <c r="B151" s="28">
        <v>1132490567.9199998</v>
      </c>
      <c r="C151" s="28">
        <v>1116863853.23</v>
      </c>
      <c r="D151" s="28">
        <v>1052139723.4099998</v>
      </c>
      <c r="E151" s="29">
        <v>0.06151666777700242</v>
      </c>
      <c r="F151" s="30">
        <v>64724129.82000017</v>
      </c>
      <c r="G151" s="28">
        <v>-10395554.750000004</v>
      </c>
      <c r="H151" s="28">
        <v>0</v>
      </c>
      <c r="I151" s="28">
        <v>7483545.65</v>
      </c>
      <c r="J151" s="28">
        <v>1020720828.4899999</v>
      </c>
      <c r="K151" s="28">
        <v>67636138.92000017</v>
      </c>
      <c r="L151" s="29">
        <v>0.06626311233411145</v>
      </c>
    </row>
    <row r="152" spans="1:12" ht="15.75">
      <c r="A152" s="14" t="s">
        <v>131</v>
      </c>
      <c r="B152" s="28">
        <v>1400684335.0800004</v>
      </c>
      <c r="C152" s="28">
        <v>1379232307.0900002</v>
      </c>
      <c r="D152" s="28">
        <v>1314486314.2900002</v>
      </c>
      <c r="E152" s="31">
        <v>0.04925573746651872</v>
      </c>
      <c r="F152" s="28">
        <v>64745992.800000064</v>
      </c>
      <c r="G152" s="28">
        <v>-9801559.4</v>
      </c>
      <c r="H152" s="28">
        <v>418654.76999999996</v>
      </c>
      <c r="I152" s="28">
        <v>-7483545.650000002</v>
      </c>
      <c r="J152" s="28">
        <v>1263974882.9399998</v>
      </c>
      <c r="K152" s="28">
        <v>81612443.08000007</v>
      </c>
      <c r="L152" s="29">
        <v>0.06456808927260477</v>
      </c>
    </row>
    <row r="153" spans="1:12" ht="15.75">
      <c r="A153" s="14" t="s">
        <v>132</v>
      </c>
      <c r="B153" s="28">
        <v>716299240.7400004</v>
      </c>
      <c r="C153" s="28">
        <v>711027484.2900002</v>
      </c>
      <c r="D153" s="28">
        <v>662460646.44</v>
      </c>
      <c r="E153" s="31">
        <v>0.07331278938755621</v>
      </c>
      <c r="F153" s="28">
        <v>48566837.85000006</v>
      </c>
      <c r="G153" s="28">
        <v>-7550091.660000001</v>
      </c>
      <c r="H153" s="28">
        <v>483429.61</v>
      </c>
      <c r="I153" s="28">
        <v>-14031338.910000002</v>
      </c>
      <c r="J153" s="28">
        <v>624224124.8899999</v>
      </c>
      <c r="K153" s="28">
        <v>69664838.81000006</v>
      </c>
      <c r="L153" s="29">
        <v>0.11160228519248007</v>
      </c>
    </row>
    <row r="154" spans="1:12" ht="15.75">
      <c r="A154" s="14" t="s">
        <v>133</v>
      </c>
      <c r="B154" s="28">
        <v>0</v>
      </c>
      <c r="C154" s="28">
        <v>0</v>
      </c>
      <c r="D154" s="28">
        <v>0</v>
      </c>
      <c r="E154" s="29" t="s">
        <v>138</v>
      </c>
      <c r="F154" s="30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9" t="s">
        <v>138</v>
      </c>
    </row>
    <row r="155" spans="1:12" ht="15.75">
      <c r="A155" s="14" t="s">
        <v>134</v>
      </c>
      <c r="B155" s="28">
        <v>681254621.33</v>
      </c>
      <c r="C155" s="28">
        <v>664793103.98</v>
      </c>
      <c r="D155" s="28">
        <v>649562039.9300001</v>
      </c>
      <c r="E155" s="29">
        <v>0.023448205273265927</v>
      </c>
      <c r="F155" s="30">
        <v>15231064.05</v>
      </c>
      <c r="G155" s="28">
        <v>-2269014.799999999</v>
      </c>
      <c r="H155" s="28">
        <v>-373849.06</v>
      </c>
      <c r="I155" s="28">
        <v>6698395.26</v>
      </c>
      <c r="J155" s="28">
        <v>637497908.8499999</v>
      </c>
      <c r="K155" s="28">
        <v>11175532.650000006</v>
      </c>
      <c r="L155" s="29">
        <v>0.017530304797642175</v>
      </c>
    </row>
    <row r="156" spans="1:12" ht="15.75">
      <c r="A156" s="14" t="s">
        <v>135</v>
      </c>
      <c r="B156" s="28">
        <v>3130473.01</v>
      </c>
      <c r="C156" s="28">
        <v>3411718.82</v>
      </c>
      <c r="D156" s="28">
        <v>2463627.9200000004</v>
      </c>
      <c r="E156" s="29">
        <v>0.3848352635977595</v>
      </c>
      <c r="F156" s="30">
        <v>948090.9</v>
      </c>
      <c r="G156" s="28">
        <v>17547.059999999998</v>
      </c>
      <c r="H156" s="28">
        <v>309074.22</v>
      </c>
      <c r="I156" s="28">
        <v>-150601.99999999997</v>
      </c>
      <c r="J156" s="28">
        <v>2252849.1999999997</v>
      </c>
      <c r="K156" s="28">
        <v>772071.6200000001</v>
      </c>
      <c r="L156" s="29">
        <v>0.342708966050635</v>
      </c>
    </row>
    <row r="157" s="35" customFormat="1" ht="15"/>
  </sheetData>
  <sheetProtection/>
  <printOptions/>
  <pageMargins left="0.44" right="0.2" top="0.59" bottom="0.49" header="0.27" footer="0"/>
  <pageSetup fitToHeight="3" horizontalDpi="600" verticalDpi="600" orientation="landscape" paperSize="5" scale="57" r:id="rId1"/>
  <headerFooter alignWithMargins="0">
    <oddHeader>&amp;L&amp;D
&amp;T</oddHeader>
    <oddFooter>&amp;L&amp;Z&amp;F&amp;R&amp;P</oddFooter>
  </headerFooter>
  <rowBreaks count="1" manualBreakCount="1">
    <brk id="11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W Frangella III</cp:lastModifiedBy>
  <cp:lastPrinted>2011-07-08T18:29:17Z</cp:lastPrinted>
  <dcterms:created xsi:type="dcterms:W3CDTF">2003-07-16T19:32:34Z</dcterms:created>
  <dcterms:modified xsi:type="dcterms:W3CDTF">2011-07-12T15:47:28Z</dcterms:modified>
  <cp:category/>
  <cp:version/>
  <cp:contentType/>
  <cp:contentStatus/>
</cp:coreProperties>
</file>