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activeTab="0"/>
  </bookViews>
  <sheets>
    <sheet name="Calculation" sheetId="1" r:id="rId1"/>
  </sheets>
  <definedNames>
    <definedName name="_xlnm.Print_Area" localSheetId="0">'Calculation'!$A$2:$K$44</definedName>
  </definedNames>
  <calcPr fullCalcOnLoad="1"/>
</workbook>
</file>

<file path=xl/comments1.xml><?xml version="1.0" encoding="utf-8"?>
<comments xmlns="http://schemas.openxmlformats.org/spreadsheetml/2006/main">
  <authors>
    <author>nysorps</author>
  </authors>
  <commentList>
    <comment ref="B10" authorId="0">
      <text>
        <r>
          <rPr>
            <b/>
            <sz val="8"/>
            <rFont val="Tahoma"/>
            <family val="0"/>
          </rPr>
          <t>PSC Report:
Page 114, line 4c</t>
        </r>
      </text>
    </comment>
    <comment ref="B11" authorId="0">
      <text>
        <r>
          <rPr>
            <b/>
            <sz val="8"/>
            <rFont val="Tahoma"/>
            <family val="0"/>
          </rPr>
          <t>PSC Report:
Page 114, line 5c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PSC Report:
Page 321, line 78b
</t>
        </r>
      </text>
    </comment>
    <comment ref="B13" authorId="0">
      <text>
        <r>
          <rPr>
            <b/>
            <sz val="8"/>
            <rFont val="Tahoma"/>
            <family val="0"/>
          </rPr>
          <t>PSC Report:
Page 73, line 31b
In gas section of PSC report.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Calculation:
   Items 1 + 2 - 3 - 4
</t>
        </r>
      </text>
    </comment>
    <comment ref="B16" authorId="0">
      <text>
        <r>
          <rPr>
            <b/>
            <sz val="8"/>
            <rFont val="Tahoma"/>
            <family val="0"/>
          </rPr>
          <t xml:space="preserve">Calculation:
   Item 5 divided by 7 
</t>
        </r>
      </text>
    </comment>
    <comment ref="B17" authorId="0">
      <text>
        <r>
          <rPr>
            <b/>
            <sz val="8"/>
            <rFont val="Tahoma"/>
            <family val="0"/>
          </rPr>
          <t>PSC Report:
Page 110, line 36d thru 41d</t>
        </r>
      </text>
    </comment>
    <comment ref="B18" authorId="0">
      <text>
        <r>
          <rPr>
            <b/>
            <sz val="8"/>
            <rFont val="Tahoma"/>
            <family val="0"/>
          </rPr>
          <t>PSC Report:
Page 110, line 46</t>
        </r>
      </text>
    </comment>
    <comment ref="B19" authorId="0">
      <text>
        <r>
          <rPr>
            <b/>
            <sz val="8"/>
            <rFont val="Tahoma"/>
            <family val="0"/>
          </rPr>
          <t>PSC Report:
Page 110, line 47</t>
        </r>
      </text>
    </comment>
    <comment ref="B20" authorId="0">
      <text>
        <r>
          <rPr>
            <b/>
            <sz val="8"/>
            <rFont val="Tahoma"/>
            <family val="0"/>
          </rPr>
          <t>PSC Report:
Page 110, line 48</t>
        </r>
      </text>
    </comment>
    <comment ref="B21" authorId="0">
      <text>
        <r>
          <rPr>
            <b/>
            <sz val="8"/>
            <rFont val="Tahoma"/>
            <family val="0"/>
          </rPr>
          <t>Calculation:
Items 6 + 7 + 8 + 9 + 10</t>
        </r>
      </text>
    </comment>
    <comment ref="B23" authorId="0">
      <text>
        <r>
          <rPr>
            <b/>
            <sz val="8"/>
            <rFont val="Tahoma"/>
            <family val="0"/>
          </rPr>
          <t>PSC Report:
Page 110, line 10</t>
        </r>
      </text>
    </comment>
    <comment ref="B24" authorId="0">
      <text>
        <r>
          <rPr>
            <b/>
            <sz val="8"/>
            <rFont val="Tahoma"/>
            <family val="0"/>
          </rPr>
          <t>Calculation:
   Items  11 + 12</t>
        </r>
      </text>
    </comment>
    <comment ref="B30" authorId="0">
      <text>
        <r>
          <rPr>
            <b/>
            <sz val="8"/>
            <rFont val="Tahoma"/>
            <family val="0"/>
          </rPr>
          <t>Calculation:
If AFUDC = 0, then Item 14
If AFUDC &gt; 0, then Item 15</t>
        </r>
      </text>
    </comment>
    <comment ref="B34" authorId="0">
      <text>
        <r>
          <rPr>
            <b/>
            <sz val="8"/>
            <rFont val="Tahoma"/>
            <family val="0"/>
          </rPr>
          <t>PSC Report:
Varies by Company</t>
        </r>
      </text>
    </comment>
    <comment ref="B36" authorId="0">
      <text>
        <r>
          <rPr>
            <b/>
            <sz val="8"/>
            <rFont val="Tahoma"/>
            <family val="0"/>
          </rPr>
          <t>Calculation:
Items 13 - 14 + 15b + 16</t>
        </r>
      </text>
    </comment>
    <comment ref="B38" authorId="0">
      <text>
        <r>
          <rPr>
            <b/>
            <sz val="8"/>
            <rFont val="Tahoma"/>
            <family val="0"/>
          </rPr>
          <t>Calculation:
Average of
Item 17 current year &amp;
Item 17 prior year.</t>
        </r>
      </text>
    </comment>
    <comment ref="B40" authorId="0">
      <text>
        <r>
          <rPr>
            <b/>
            <sz val="8"/>
            <rFont val="Tahoma"/>
            <family val="0"/>
          </rPr>
          <t xml:space="preserve">PSC Report:
Page 117, line 27
</t>
        </r>
      </text>
    </comment>
    <comment ref="B42" authorId="0">
      <text>
        <r>
          <rPr>
            <b/>
            <sz val="8"/>
            <rFont val="Tahoma"/>
            <family val="0"/>
          </rPr>
          <t>Calculation:
Item 19 divided by Item 18</t>
        </r>
      </text>
    </comment>
    <comment ref="B52" authorId="0">
      <text>
        <r>
          <rPr>
            <b/>
            <sz val="8"/>
            <rFont val="Tahoma"/>
            <family val="0"/>
          </rPr>
          <t>PSC Report:
Page 118, line 29</t>
        </r>
      </text>
    </comment>
    <comment ref="B54" authorId="0">
      <text>
        <r>
          <rPr>
            <b/>
            <sz val="8"/>
            <rFont val="Tahoma"/>
            <family val="0"/>
          </rPr>
          <t xml:space="preserve">PSC Report:
Page 251, line 41f
</t>
        </r>
      </text>
    </comment>
    <comment ref="B55" authorId="0">
      <text>
        <r>
          <rPr>
            <b/>
            <sz val="8"/>
            <rFont val="Tahoma"/>
            <family val="0"/>
          </rPr>
          <t>PSC Report:
Page 252</t>
        </r>
      </text>
    </comment>
    <comment ref="B56" authorId="0">
      <text>
        <r>
          <rPr>
            <b/>
            <sz val="8"/>
            <rFont val="Tahoma"/>
            <family val="0"/>
          </rPr>
          <t>PSC Report:
Page 251, line 41h</t>
        </r>
      </text>
    </comment>
    <comment ref="B57" authorId="0">
      <text>
        <r>
          <rPr>
            <b/>
            <sz val="8"/>
            <rFont val="Tahoma"/>
            <family val="0"/>
          </rPr>
          <t>PSC Report:
Page 254</t>
        </r>
      </text>
    </comment>
    <comment ref="B58" authorId="0">
      <text>
        <r>
          <rPr>
            <b/>
            <sz val="8"/>
            <rFont val="Tahoma"/>
            <family val="0"/>
          </rPr>
          <t>PSC Report:
Page 253</t>
        </r>
      </text>
    </comment>
    <comment ref="B59" authorId="0">
      <text>
        <r>
          <rPr>
            <b/>
            <sz val="8"/>
            <rFont val="Tahoma"/>
            <family val="0"/>
          </rPr>
          <t>Calculation:
  Items 2 + 3 - 4 - 5 + 6</t>
        </r>
      </text>
    </comment>
    <comment ref="B60" authorId="0">
      <text>
        <r>
          <rPr>
            <b/>
            <sz val="8"/>
            <rFont val="Tahoma"/>
            <family val="0"/>
          </rPr>
          <t>Calculation:
  Average Item 7 current year &amp;
  Item 7  prior year.</t>
        </r>
      </text>
    </comment>
    <comment ref="B61" authorId="0">
      <text>
        <r>
          <rPr>
            <b/>
            <sz val="8"/>
            <rFont val="Tahoma"/>
            <family val="0"/>
          </rPr>
          <t>Calculation:
  Item 1 divided by Item 8</t>
        </r>
      </text>
    </comment>
    <comment ref="B63" authorId="0">
      <text>
        <r>
          <rPr>
            <b/>
            <sz val="8"/>
            <rFont val="Tahoma"/>
            <family val="0"/>
          </rPr>
          <t>PSC Report:
Page 257, line 33i</t>
        </r>
      </text>
    </comment>
    <comment ref="B64" authorId="0">
      <text>
        <r>
          <rPr>
            <b/>
            <sz val="8"/>
            <rFont val="Tahoma"/>
            <family val="0"/>
          </rPr>
          <t>PSC Report:
Page 117, line 59</t>
        </r>
      </text>
    </comment>
    <comment ref="B65" authorId="0">
      <text>
        <r>
          <rPr>
            <b/>
            <sz val="8"/>
            <rFont val="Tahoma"/>
            <family val="0"/>
          </rPr>
          <t xml:space="preserve">PSC Report:
Total of 
   Page 117, lines 57 
</t>
        </r>
      </text>
    </comment>
    <comment ref="B66" authorId="0">
      <text>
        <r>
          <rPr>
            <b/>
            <sz val="8"/>
            <rFont val="Tahoma"/>
            <family val="0"/>
          </rPr>
          <t>Calculation:
  Items 10 - 11 + 12</t>
        </r>
      </text>
    </comment>
    <comment ref="B68" authorId="0">
      <text>
        <r>
          <rPr>
            <b/>
            <sz val="8"/>
            <rFont val="Tahoma"/>
            <family val="0"/>
          </rPr>
          <t>PSC Report:
Page 257, line 33</t>
        </r>
      </text>
    </comment>
    <comment ref="B69" authorId="0">
      <text>
        <r>
          <rPr>
            <b/>
            <sz val="8"/>
            <rFont val="Tahoma"/>
            <family val="0"/>
          </rPr>
          <t>PSC Report:
Page 112, line 20</t>
        </r>
      </text>
    </comment>
    <comment ref="B70" authorId="0">
      <text>
        <r>
          <rPr>
            <b/>
            <sz val="8"/>
            <rFont val="Tahoma"/>
            <family val="0"/>
          </rPr>
          <t>PSC Report:
Page 111, line 54 and
Page 112, line 21</t>
        </r>
      </text>
    </comment>
    <comment ref="B71" authorId="0">
      <text>
        <r>
          <rPr>
            <b/>
            <sz val="8"/>
            <rFont val="Tahoma"/>
            <family val="0"/>
          </rPr>
          <t>PSC Report:
Pages 256 &amp; 257</t>
        </r>
      </text>
    </comment>
    <comment ref="B72" authorId="0">
      <text>
        <r>
          <rPr>
            <b/>
            <sz val="8"/>
            <rFont val="Tahoma"/>
            <family val="0"/>
          </rPr>
          <t>Calculation:
  Items 14 + 15 - 16 - 17</t>
        </r>
      </text>
    </comment>
    <comment ref="B73" authorId="0">
      <text>
        <r>
          <rPr>
            <b/>
            <sz val="8"/>
            <rFont val="Tahoma"/>
            <family val="0"/>
          </rPr>
          <t>Calculation:
  Average Item 18 current year &amp;
  Item 18 prior year.</t>
        </r>
      </text>
    </comment>
    <comment ref="B74" authorId="0">
      <text>
        <r>
          <rPr>
            <b/>
            <sz val="8"/>
            <rFont val="Tahoma"/>
            <family val="0"/>
          </rPr>
          <t>Calculation:
  Item 13 divided by Item 19</t>
        </r>
      </text>
    </comment>
    <comment ref="B76" authorId="0">
      <text>
        <r>
          <rPr>
            <b/>
            <sz val="8"/>
            <rFont val="Tahoma"/>
            <family val="0"/>
          </rPr>
          <t>PSC Report:
Page 251, line 20</t>
        </r>
      </text>
    </comment>
    <comment ref="B77" authorId="0">
      <text>
        <r>
          <rPr>
            <b/>
            <sz val="8"/>
            <rFont val="Tahoma"/>
            <family val="0"/>
          </rPr>
          <t>PSC Report:
Page 252</t>
        </r>
      </text>
    </comment>
    <comment ref="B78" authorId="0">
      <text>
        <r>
          <rPr>
            <b/>
            <sz val="8"/>
            <rFont val="Tahoma"/>
            <family val="0"/>
          </rPr>
          <t>PSC Report:
Page 119, line 48</t>
        </r>
      </text>
    </comment>
    <comment ref="B79" authorId="0">
      <text>
        <r>
          <rPr>
            <b/>
            <sz val="8"/>
            <rFont val="Tahoma"/>
            <family val="0"/>
          </rPr>
          <t>PSC Report:
Page 251, line 20</t>
        </r>
      </text>
    </comment>
    <comment ref="B80" authorId="0">
      <text>
        <r>
          <rPr>
            <b/>
            <sz val="8"/>
            <rFont val="Tahoma"/>
            <family val="0"/>
          </rPr>
          <t>PSC Report:
Page 254</t>
        </r>
      </text>
    </comment>
    <comment ref="B81" authorId="0">
      <text>
        <r>
          <rPr>
            <b/>
            <sz val="8"/>
            <rFont val="Tahoma"/>
            <family val="0"/>
          </rPr>
          <t xml:space="preserve">PSC Report:
Page 253
</t>
        </r>
      </text>
    </comment>
    <comment ref="B82" authorId="0">
      <text>
        <r>
          <rPr>
            <b/>
            <sz val="8"/>
            <rFont val="Tahoma"/>
            <family val="0"/>
          </rPr>
          <t>Calculation:
  Items 21 + 22 + 23 - 24 - 25 + 26</t>
        </r>
      </text>
    </comment>
    <comment ref="B83" authorId="0">
      <text>
        <r>
          <rPr>
            <b/>
            <sz val="8"/>
            <rFont val="Tahoma"/>
            <family val="0"/>
          </rPr>
          <t>Calculation:
  Average of Item 27 current year &amp;
  Item 27 prior year.</t>
        </r>
      </text>
    </comment>
    <comment ref="B86" authorId="0">
      <text>
        <r>
          <rPr>
            <b/>
            <sz val="8"/>
            <rFont val="Tahoma"/>
            <family val="0"/>
          </rPr>
          <t>Calculation:
  Items 29 times 28</t>
        </r>
      </text>
    </comment>
    <comment ref="B87" authorId="0">
      <text>
        <r>
          <rPr>
            <b/>
            <sz val="8"/>
            <rFont val="Tahoma"/>
            <family val="0"/>
          </rPr>
          <t>Calculation:  
5 year average column
  Item 30 divided by Item 28</t>
        </r>
      </text>
    </comment>
    <comment ref="B91" authorId="0">
      <text>
        <r>
          <rPr>
            <b/>
            <sz val="8"/>
            <rFont val="Tahoma"/>
            <family val="0"/>
          </rPr>
          <t>PSC Report:
Net of the following:
Page 113, lines 61 + 56 minus
Page 111, line 72</t>
        </r>
      </text>
    </comment>
    <comment ref="B92" authorId="0">
      <text>
        <r>
          <rPr>
            <b/>
            <sz val="8"/>
            <rFont val="Tahoma"/>
            <family val="0"/>
          </rPr>
          <t>Calculation:
  Average of Item 32 current year &amp;
  Item 32 prior year.</t>
        </r>
      </text>
    </comment>
    <comment ref="B85" authorId="0">
      <text>
        <r>
          <rPr>
            <b/>
            <sz val="8"/>
            <rFont val="Tahoma"/>
            <family val="0"/>
          </rPr>
          <t xml:space="preserve">Company input
</t>
        </r>
      </text>
    </comment>
    <comment ref="B89" authorId="0">
      <text>
        <r>
          <rPr>
            <b/>
            <sz val="8"/>
            <rFont val="Tahoma"/>
            <family val="0"/>
          </rPr>
          <t xml:space="preserve">Company's rate case number.  
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PSC Report:
Net of:
Page 117, lines 38 &amp; 65
</t>
        </r>
      </text>
    </comment>
    <comment ref="B27" authorId="0">
      <text>
        <r>
          <rPr>
            <b/>
            <sz val="8"/>
            <rFont val="Tahoma"/>
            <family val="0"/>
          </rPr>
          <t xml:space="preserve">PSC Report:
Page 216
$'s labeled:
   Minor Projects
</t>
        </r>
      </text>
    </comment>
  </commentList>
</comments>
</file>

<file path=xl/sharedStrings.xml><?xml version="1.0" encoding="utf-8"?>
<sst xmlns="http://schemas.openxmlformats.org/spreadsheetml/2006/main" count="118" uniqueCount="103">
  <si>
    <t>Electric &amp; Gas Companies</t>
  </si>
  <si>
    <t>Template for Calculation of Economic Factors</t>
  </si>
  <si>
    <t>Company Name</t>
  </si>
  <si>
    <t>Rate Base Computation</t>
  </si>
  <si>
    <t>5-year</t>
  </si>
  <si>
    <t>average</t>
  </si>
  <si>
    <t>Working Capital</t>
  </si>
  <si>
    <t>Embedded Cost Computations</t>
  </si>
  <si>
    <t xml:space="preserve"> </t>
  </si>
  <si>
    <t>Computation of Required Rate of Return</t>
  </si>
  <si>
    <t>Long Term Debt</t>
  </si>
  <si>
    <t>Preferred Stock</t>
  </si>
  <si>
    <t>Common Stock</t>
  </si>
  <si>
    <t>Deferred Inc. Tax</t>
  </si>
  <si>
    <t>Totals</t>
  </si>
  <si>
    <t>Capital</t>
  </si>
  <si>
    <t>Structure</t>
  </si>
  <si>
    <t>% of Total</t>
  </si>
  <si>
    <t>Cap Struc</t>
  </si>
  <si>
    <t>Avg. Emb.</t>
  </si>
  <si>
    <t>Costs</t>
  </si>
  <si>
    <t>Req. Rate</t>
  </si>
  <si>
    <t>of return</t>
  </si>
  <si>
    <t>5-year averages</t>
  </si>
  <si>
    <t>Computation of Factors</t>
  </si>
  <si>
    <t>modified by 95 %</t>
  </si>
  <si>
    <t xml:space="preserve">    Operating Expenses</t>
  </si>
  <si>
    <t xml:space="preserve">    Plus:  Maintenance Expenses</t>
  </si>
  <si>
    <t xml:space="preserve">    Less:  Purchased Electric</t>
  </si>
  <si>
    <t xml:space="preserve">    Less:  Purchased Gas</t>
  </si>
  <si>
    <t xml:space="preserve">    Net Operating Expenses</t>
  </si>
  <si>
    <t xml:space="preserve">    1/7 of Net Operating Expenses</t>
  </si>
  <si>
    <t xml:space="preserve">    Materials &amp; Supplies</t>
  </si>
  <si>
    <t xml:space="preserve">    Gas Storage Underground</t>
  </si>
  <si>
    <t xml:space="preserve">    Liquified Natural Gas</t>
  </si>
  <si>
    <t xml:space="preserve">    Prepayments</t>
  </si>
  <si>
    <t xml:space="preserve">    Total Working Capital</t>
  </si>
  <si>
    <t xml:space="preserve">    Add:  Net Utility Plant</t>
  </si>
  <si>
    <t xml:space="preserve">    Rate Base at 12/31</t>
  </si>
  <si>
    <t xml:space="preserve">    Add back minor CWIP projects *</t>
  </si>
  <si>
    <t>AFUDC = Allowance for Funds Used During Construction</t>
  </si>
  <si>
    <t xml:space="preserve">    Add:  Adjustment to Rate Base</t>
  </si>
  <si>
    <t xml:space="preserve">    12/31 Adjusted Rate Base (w/o CWIP)</t>
  </si>
  <si>
    <t xml:space="preserve">    6/30 Rate Base (w/o CWIP)</t>
  </si>
  <si>
    <t xml:space="preserve">    Net Operating Income</t>
  </si>
  <si>
    <t xml:space="preserve">    Achieved Rate of Return</t>
  </si>
  <si>
    <t xml:space="preserve">  Achieved Rate of Return = Net Operating Income divided by the final Adjusted Rate Base</t>
  </si>
  <si>
    <t>Page  1</t>
  </si>
  <si>
    <t>Page  3</t>
  </si>
  <si>
    <t>Page  2</t>
  </si>
  <si>
    <t>(Name)</t>
  </si>
  <si>
    <t xml:space="preserve">    Preferred Dividends</t>
  </si>
  <si>
    <t xml:space="preserve">    Preferred Stock</t>
  </si>
  <si>
    <t xml:space="preserve">    Add Premium on Preferred Stock</t>
  </si>
  <si>
    <t xml:space="preserve">    Less Reacquired Preferred Stock</t>
  </si>
  <si>
    <t xml:space="preserve">    Less Stock  Expense Preferred Stock </t>
  </si>
  <si>
    <t xml:space="preserve">    Add: Paid In Capital, Preferred Stock</t>
  </si>
  <si>
    <t xml:space="preserve">    Total Cost of Preferred Stock</t>
  </si>
  <si>
    <t xml:space="preserve">    6/30 Cost of Preferred Stock</t>
  </si>
  <si>
    <t xml:space="preserve">    6/30 Embedded Cost of Preferred Stock</t>
  </si>
  <si>
    <t xml:space="preserve">    Interest on Long Term Debt  (L.T.D.)</t>
  </si>
  <si>
    <t xml:space="preserve">    Less:  Preminim on L.T.D.</t>
  </si>
  <si>
    <t xml:space="preserve">    Plus:  Discount &amp; Expense on L.T.D.</t>
  </si>
  <si>
    <t xml:space="preserve">    Cost of L.T.D.</t>
  </si>
  <si>
    <t xml:space="preserve">    L.T.D. per Balance Sheet</t>
  </si>
  <si>
    <t xml:space="preserve">    Plus:  Premium on L.T.D.</t>
  </si>
  <si>
    <t xml:space="preserve">    Less:  Debt Expense</t>
  </si>
  <si>
    <t xml:space="preserve">    Less: Debt Recquired</t>
  </si>
  <si>
    <t xml:space="preserve">    12/31 Total L.T.D.</t>
  </si>
  <si>
    <t xml:space="preserve">    6/30 Total L.T.D.</t>
  </si>
  <si>
    <t xml:space="preserve">    6/30 Emb. Cost of L.T.D.</t>
  </si>
  <si>
    <t xml:space="preserve">    Common Stock</t>
  </si>
  <si>
    <t xml:space="preserve">    Add:  Premium on Common Stock</t>
  </si>
  <si>
    <t xml:space="preserve">    Add Retained Earnings</t>
  </si>
  <si>
    <t xml:space="preserve">    Less:  Reacquired Common Stock</t>
  </si>
  <si>
    <t xml:space="preserve">    Less:  Capital Expense</t>
  </si>
  <si>
    <t xml:space="preserve">    Add:  Paid in Capital, Common Stock</t>
  </si>
  <si>
    <t xml:space="preserve">    12/31 Common Equity</t>
  </si>
  <si>
    <t xml:space="preserve">    6/30 Common Equity</t>
  </si>
  <si>
    <t xml:space="preserve">    % Allowable on Common Equity</t>
  </si>
  <si>
    <t xml:space="preserve">    6/30 Earnings on Common Equity</t>
  </si>
  <si>
    <t xml:space="preserve">    6/30 Avg % Allowable</t>
  </si>
  <si>
    <t xml:space="preserve">    Rate Case Reference</t>
  </si>
  <si>
    <t xml:space="preserve">    Deferred Income Tax</t>
  </si>
  <si>
    <t xml:space="preserve">    6/30 Deferred Income Tax</t>
  </si>
  <si>
    <t xml:space="preserve">    Less achieved rate of return</t>
  </si>
  <si>
    <t xml:space="preserve">    Difference (line 1 - line 2)</t>
  </si>
  <si>
    <t xml:space="preserve">    Economic Factor (line 3 divided by line 1)</t>
  </si>
  <si>
    <t>15a</t>
  </si>
  <si>
    <t xml:space="preserve">    AFUDC</t>
  </si>
  <si>
    <t>15b</t>
  </si>
  <si>
    <t>otherwise Minor CWIP Projects = CWIP Minor</t>
  </si>
  <si>
    <t xml:space="preserve">    Construction Work In Progress - CWIP</t>
  </si>
  <si>
    <t xml:space="preserve">    Construction Work In Progress - Minor</t>
  </si>
  <si>
    <t>* If AFUDC equals $0, then "minor projects" = CWIP</t>
  </si>
  <si>
    <t>Current Year</t>
  </si>
  <si>
    <t>Current Year - 1</t>
  </si>
  <si>
    <t>Current Year - 2</t>
  </si>
  <si>
    <t>Current Year - 3</t>
  </si>
  <si>
    <t>Current Year - 4</t>
  </si>
  <si>
    <t>Current Year - 5</t>
  </si>
  <si>
    <t xml:space="preserve">    Required rate of return (Usually Modify by 95%)</t>
  </si>
  <si>
    <t>Last Revised 3/06/19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</si>
</sst>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37.8515625" style="0" customWidth="1"/>
    <col min="3" max="3" width="5.7109375" style="0" customWidth="1"/>
    <col min="4" max="4" width="16.140625" style="0" customWidth="1"/>
    <col min="5" max="11" width="15.7109375" style="0" customWidth="1"/>
  </cols>
  <sheetData>
    <row r="1" ht="12.75">
      <c r="A1" s="2" t="s">
        <v>102</v>
      </c>
    </row>
    <row r="2" spans="1:11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12.75">
      <c r="J4" s="1" t="s">
        <v>47</v>
      </c>
    </row>
    <row r="5" spans="2:11" ht="12.75">
      <c r="B5" s="5" t="s">
        <v>2</v>
      </c>
      <c r="C5" s="14" t="s">
        <v>50</v>
      </c>
      <c r="D5" s="14"/>
      <c r="E5" s="2"/>
      <c r="F5" s="2"/>
      <c r="J5" s="5"/>
      <c r="K5" s="11" t="s">
        <v>4</v>
      </c>
    </row>
    <row r="6" spans="5:11" s="5" customFormat="1" ht="12.75">
      <c r="E6" s="12" t="s">
        <v>95</v>
      </c>
      <c r="F6" s="12" t="s">
        <v>96</v>
      </c>
      <c r="G6" s="12" t="s">
        <v>97</v>
      </c>
      <c r="H6" s="12" t="s">
        <v>98</v>
      </c>
      <c r="I6" s="12" t="s">
        <v>99</v>
      </c>
      <c r="J6" s="12" t="s">
        <v>100</v>
      </c>
      <c r="K6" s="12" t="s">
        <v>5</v>
      </c>
    </row>
    <row r="7" s="5" customFormat="1" ht="12.75">
      <c r="B7" s="11" t="s">
        <v>3</v>
      </c>
    </row>
    <row r="9" ht="12.75">
      <c r="B9" s="5" t="s">
        <v>6</v>
      </c>
    </row>
    <row r="10" spans="1:11" ht="12.75">
      <c r="A10" s="5">
        <v>1</v>
      </c>
      <c r="B10" s="8" t="s">
        <v>26</v>
      </c>
      <c r="E10" s="3"/>
      <c r="F10" s="3"/>
      <c r="G10" s="3"/>
      <c r="H10" s="3"/>
      <c r="I10" s="3"/>
      <c r="J10" s="3"/>
      <c r="K10" s="3"/>
    </row>
    <row r="11" spans="1:11" ht="12.75">
      <c r="A11" s="5">
        <v>2</v>
      </c>
      <c r="B11" s="8" t="s">
        <v>27</v>
      </c>
      <c r="E11" s="3"/>
      <c r="F11" s="3"/>
      <c r="G11" s="3"/>
      <c r="H11" s="3"/>
      <c r="I11" s="3"/>
      <c r="J11" s="3"/>
      <c r="K11" s="3"/>
    </row>
    <row r="12" spans="1:11" ht="12.75">
      <c r="A12" s="5">
        <v>3</v>
      </c>
      <c r="B12" s="8" t="s">
        <v>28</v>
      </c>
      <c r="E12" s="3"/>
      <c r="F12" s="3"/>
      <c r="G12" s="3"/>
      <c r="H12" s="3"/>
      <c r="I12" s="3"/>
      <c r="J12" s="3">
        <v>0</v>
      </c>
      <c r="K12" s="3"/>
    </row>
    <row r="13" spans="1:11" ht="12.75">
      <c r="A13" s="5">
        <v>4</v>
      </c>
      <c r="B13" t="s">
        <v>29</v>
      </c>
      <c r="E13" s="3"/>
      <c r="F13" s="3"/>
      <c r="G13" s="3"/>
      <c r="H13" s="3"/>
      <c r="I13" s="3"/>
      <c r="J13" s="3"/>
      <c r="K13" s="3"/>
    </row>
    <row r="14" spans="1:11" ht="12.75">
      <c r="A14" s="5">
        <v>5</v>
      </c>
      <c r="B14" s="8" t="s">
        <v>30</v>
      </c>
      <c r="E14" s="3">
        <f aca="true" t="shared" si="0" ref="E14:J14">(E10+E11-E12-E13)</f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/>
    </row>
    <row r="15" ht="12.75">
      <c r="A15" s="5"/>
    </row>
    <row r="16" spans="1:10" ht="12.75">
      <c r="A16" s="5">
        <v>6</v>
      </c>
      <c r="B16" s="8" t="s">
        <v>31</v>
      </c>
      <c r="E16" s="3">
        <f aca="true" t="shared" si="1" ref="E16:J16">(E14/7)</f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</row>
    <row r="17" spans="1:10" ht="12.75">
      <c r="A17" s="5">
        <v>7</v>
      </c>
      <c r="B17" s="8" t="s">
        <v>32</v>
      </c>
      <c r="E17" s="3"/>
      <c r="F17" s="3"/>
      <c r="G17" s="3"/>
      <c r="H17" s="3"/>
      <c r="I17" s="3"/>
      <c r="J17" s="3"/>
    </row>
    <row r="18" spans="1:10" ht="12.75">
      <c r="A18" s="5">
        <v>8</v>
      </c>
      <c r="B18" s="8" t="s">
        <v>33</v>
      </c>
      <c r="E18" s="3"/>
      <c r="F18" s="3"/>
      <c r="G18" s="3"/>
      <c r="H18" s="3"/>
      <c r="I18" s="3"/>
      <c r="J18" s="3"/>
    </row>
    <row r="19" spans="1:10" ht="12.75">
      <c r="A19" s="5">
        <v>9</v>
      </c>
      <c r="B19" s="8" t="s">
        <v>34</v>
      </c>
      <c r="E19" s="3"/>
      <c r="F19" s="3"/>
      <c r="G19" s="3"/>
      <c r="H19" s="3"/>
      <c r="I19" s="3"/>
      <c r="J19" s="3"/>
    </row>
    <row r="20" spans="1:10" ht="12.75">
      <c r="A20" s="5">
        <v>10</v>
      </c>
      <c r="B20" s="8" t="s">
        <v>35</v>
      </c>
      <c r="E20" s="3"/>
      <c r="F20" s="3"/>
      <c r="G20" s="3"/>
      <c r="H20" s="3"/>
      <c r="I20" s="3"/>
      <c r="J20" s="3"/>
    </row>
    <row r="21" spans="1:10" ht="12.75">
      <c r="A21" s="5">
        <v>11</v>
      </c>
      <c r="B21" s="8" t="s">
        <v>36</v>
      </c>
      <c r="E21" s="3">
        <f aca="true" t="shared" si="2" ref="E21:J21">SUM(E16:E20)</f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</row>
    <row r="22" ht="12.75">
      <c r="A22" s="5"/>
    </row>
    <row r="23" spans="1:11" ht="12.75">
      <c r="A23" s="5">
        <v>12</v>
      </c>
      <c r="B23" s="8" t="s">
        <v>37</v>
      </c>
      <c r="E23" s="3"/>
      <c r="F23" s="3"/>
      <c r="G23" s="3"/>
      <c r="H23" s="3"/>
      <c r="I23" s="3"/>
      <c r="J23" s="3"/>
      <c r="K23" s="3"/>
    </row>
    <row r="24" spans="1:11" ht="12.75">
      <c r="A24" s="5">
        <v>13</v>
      </c>
      <c r="B24" s="8" t="s">
        <v>38</v>
      </c>
      <c r="E24" s="3">
        <f aca="true" t="shared" si="3" ref="E24:J24">(E21+E23)</f>
        <v>0</v>
      </c>
      <c r="F24" s="3">
        <f t="shared" si="3"/>
        <v>0</v>
      </c>
      <c r="G24" s="3">
        <f t="shared" si="3"/>
        <v>0</v>
      </c>
      <c r="H24" s="3">
        <f t="shared" si="3"/>
        <v>0</v>
      </c>
      <c r="I24" s="3">
        <f t="shared" si="3"/>
        <v>0</v>
      </c>
      <c r="J24" s="3">
        <f t="shared" si="3"/>
        <v>0</v>
      </c>
      <c r="K24" s="3">
        <f>AVERAGE(E24:I24)</f>
        <v>0</v>
      </c>
    </row>
    <row r="25" ht="12.75">
      <c r="A25" s="5"/>
    </row>
    <row r="26" spans="1:11" ht="12.75">
      <c r="A26" s="5">
        <v>14</v>
      </c>
      <c r="B26" s="8" t="s">
        <v>92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/>
      <c r="K26" s="3"/>
    </row>
    <row r="27" spans="1:11" ht="12.75">
      <c r="A27" s="5">
        <v>15</v>
      </c>
      <c r="B27" s="8" t="s">
        <v>93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/>
      <c r="K27" s="3"/>
    </row>
    <row r="28" spans="1:11" ht="12.75">
      <c r="A28" s="5" t="s">
        <v>88</v>
      </c>
      <c r="B28" s="8" t="s">
        <v>89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/>
      <c r="K28" s="3"/>
    </row>
    <row r="29" spans="1:11" ht="12.75">
      <c r="A29" s="5"/>
      <c r="B29" s="9" t="s">
        <v>40</v>
      </c>
      <c r="E29" s="3"/>
      <c r="F29" s="3"/>
      <c r="G29" s="3"/>
      <c r="H29" s="3"/>
      <c r="I29" s="3"/>
      <c r="J29" s="3"/>
      <c r="K29" s="3"/>
    </row>
    <row r="30" spans="1:11" ht="12.75">
      <c r="A30" s="5" t="s">
        <v>90</v>
      </c>
      <c r="B30" s="8" t="s">
        <v>39</v>
      </c>
      <c r="E30" s="3">
        <f>IF(E28=0,E26,E27)</f>
        <v>0</v>
      </c>
      <c r="F30" s="3">
        <f>IF(F28=0,F26,F27)</f>
        <v>0</v>
      </c>
      <c r="G30" s="3">
        <f>IF(G28=0,G26,G27)</f>
        <v>0</v>
      </c>
      <c r="H30" s="3">
        <f>IF(H28=0,H26,H27)</f>
        <v>0</v>
      </c>
      <c r="I30" s="3">
        <f>IF(I28=0,I26,I27)</f>
        <v>0</v>
      </c>
      <c r="J30" s="3"/>
      <c r="K30" s="3"/>
    </row>
    <row r="31" spans="1:11" ht="12.75">
      <c r="A31" s="5"/>
      <c r="B31" s="9" t="s">
        <v>94</v>
      </c>
      <c r="E31" s="3"/>
      <c r="F31" s="3"/>
      <c r="G31" s="3"/>
      <c r="H31" s="3"/>
      <c r="I31" s="3"/>
      <c r="J31" s="3"/>
      <c r="K31" s="3"/>
    </row>
    <row r="32" spans="1:11" ht="12.75">
      <c r="A32" s="5"/>
      <c r="B32" s="9" t="s">
        <v>91</v>
      </c>
      <c r="E32" s="3"/>
      <c r="F32" s="3"/>
      <c r="G32" s="3"/>
      <c r="H32" s="3"/>
      <c r="I32" s="3"/>
      <c r="J32" s="3"/>
      <c r="K32" s="3"/>
    </row>
    <row r="33" spans="1:11" ht="12.75">
      <c r="A33" s="5"/>
      <c r="B33" s="8"/>
      <c r="E33" s="3"/>
      <c r="F33" s="3"/>
      <c r="G33" s="3"/>
      <c r="H33" s="3"/>
      <c r="I33" s="3"/>
      <c r="J33" s="3"/>
      <c r="K33" s="3"/>
    </row>
    <row r="34" spans="1:11" ht="12.75">
      <c r="A34" s="5">
        <v>16</v>
      </c>
      <c r="B34" s="8" t="s">
        <v>41</v>
      </c>
      <c r="E34" s="3"/>
      <c r="F34" s="3"/>
      <c r="G34" s="3"/>
      <c r="H34" s="3"/>
      <c r="I34" s="3">
        <v>0</v>
      </c>
      <c r="J34" s="3">
        <v>0</v>
      </c>
      <c r="K34" s="3"/>
    </row>
    <row r="35" spans="1:11" ht="12.75">
      <c r="A35" s="5"/>
      <c r="B35" s="8"/>
      <c r="E35" s="3"/>
      <c r="F35" s="3"/>
      <c r="G35" s="3"/>
      <c r="H35" s="3"/>
      <c r="I35" s="3"/>
      <c r="J35" s="3"/>
      <c r="K35" s="3"/>
    </row>
    <row r="36" spans="1:11" ht="12.75">
      <c r="A36" s="5">
        <v>17</v>
      </c>
      <c r="B36" s="8" t="s">
        <v>42</v>
      </c>
      <c r="E36" s="3">
        <f aca="true" t="shared" si="4" ref="E36:J36">(E24-E26+E30+E34)</f>
        <v>0</v>
      </c>
      <c r="F36" s="3">
        <f t="shared" si="4"/>
        <v>0</v>
      </c>
      <c r="G36" s="3">
        <f t="shared" si="4"/>
        <v>0</v>
      </c>
      <c r="H36" s="3">
        <f t="shared" si="4"/>
        <v>0</v>
      </c>
      <c r="I36" s="3">
        <f t="shared" si="4"/>
        <v>0</v>
      </c>
      <c r="J36" s="3">
        <f t="shared" si="4"/>
        <v>0</v>
      </c>
      <c r="K36" s="3">
        <f>AVERAGE(E36:I36)</f>
        <v>0</v>
      </c>
    </row>
    <row r="37" spans="1:11" ht="12.75">
      <c r="A37" s="5"/>
      <c r="E37" s="3"/>
      <c r="F37" s="3"/>
      <c r="G37" s="3"/>
      <c r="H37" s="3"/>
      <c r="I37" s="3"/>
      <c r="J37" s="3"/>
      <c r="K37" s="3"/>
    </row>
    <row r="38" spans="1:11" ht="12.75">
      <c r="A38" s="5">
        <v>18</v>
      </c>
      <c r="B38" s="8" t="s">
        <v>43</v>
      </c>
      <c r="E38" s="3">
        <f>AVERAGE(E36:F36)</f>
        <v>0</v>
      </c>
      <c r="F38" s="3">
        <f>AVERAGE(F36:G36)</f>
        <v>0</v>
      </c>
      <c r="G38" s="3">
        <f>AVERAGE(G36:H36)</f>
        <v>0</v>
      </c>
      <c r="H38" s="3">
        <f>AVERAGE(H36:I36)</f>
        <v>0</v>
      </c>
      <c r="I38" s="3">
        <f>AVERAGE(I36:J36)</f>
        <v>0</v>
      </c>
      <c r="J38" s="3"/>
      <c r="K38" s="3">
        <f>AVERAGE(E38:I38)</f>
        <v>0</v>
      </c>
    </row>
    <row r="39" spans="1:11" ht="12.75">
      <c r="A39" s="5"/>
      <c r="E39" s="3"/>
      <c r="F39" s="3"/>
      <c r="G39" s="3"/>
      <c r="H39" s="3"/>
      <c r="I39" s="3"/>
      <c r="J39" s="3"/>
      <c r="K39" s="3"/>
    </row>
    <row r="40" spans="1:11" ht="12.75">
      <c r="A40" s="5">
        <v>19</v>
      </c>
      <c r="B40" s="8" t="s">
        <v>44</v>
      </c>
      <c r="E40" s="3"/>
      <c r="F40" s="3"/>
      <c r="G40" s="3"/>
      <c r="H40" s="3"/>
      <c r="I40" s="3"/>
      <c r="J40" s="3"/>
      <c r="K40" s="3" t="e">
        <f>AVERAGE(E40:I40)</f>
        <v>#DIV/0!</v>
      </c>
    </row>
    <row r="41" ht="12.75">
      <c r="A41" s="5"/>
    </row>
    <row r="42" spans="1:11" ht="12.75">
      <c r="A42" s="5">
        <v>20</v>
      </c>
      <c r="B42" s="8" t="s">
        <v>45</v>
      </c>
      <c r="E42" s="4" t="e">
        <f>(E40/E38)</f>
        <v>#DIV/0!</v>
      </c>
      <c r="F42" s="4" t="e">
        <f aca="true" t="shared" si="5" ref="F42:K42">(F40/F38)</f>
        <v>#DIV/0!</v>
      </c>
      <c r="G42" s="4" t="e">
        <f t="shared" si="5"/>
        <v>#DIV/0!</v>
      </c>
      <c r="H42" s="4" t="e">
        <f t="shared" si="5"/>
        <v>#DIV/0!</v>
      </c>
      <c r="I42" s="4" t="e">
        <f t="shared" si="5"/>
        <v>#DIV/0!</v>
      </c>
      <c r="J42" s="4"/>
      <c r="K42" s="4" t="e">
        <f t="shared" si="5"/>
        <v>#DIV/0!</v>
      </c>
    </row>
    <row r="43" spans="1:2" ht="12.75">
      <c r="A43" s="5"/>
      <c r="B43" s="10" t="s">
        <v>46</v>
      </c>
    </row>
    <row r="45" spans="1:11" ht="12.75">
      <c r="A45" s="13" t="s">
        <v>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 t="s">
        <v>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ht="12.75">
      <c r="J47" s="1" t="s">
        <v>49</v>
      </c>
    </row>
    <row r="48" spans="2:6" ht="12.75">
      <c r="B48" s="5" t="s">
        <v>2</v>
      </c>
      <c r="C48" s="14" t="str">
        <f>+C5</f>
        <v>(Name)</v>
      </c>
      <c r="D48" s="14"/>
      <c r="E48" s="2"/>
      <c r="F48" s="2"/>
    </row>
    <row r="49" s="5" customFormat="1" ht="12.75">
      <c r="K49" s="11" t="s">
        <v>4</v>
      </c>
    </row>
    <row r="50" spans="2:11" s="5" customFormat="1" ht="12.75">
      <c r="B50" s="5" t="s">
        <v>7</v>
      </c>
      <c r="E50" s="12" t="s">
        <v>95</v>
      </c>
      <c r="F50" s="12" t="s">
        <v>96</v>
      </c>
      <c r="G50" s="12" t="s">
        <v>97</v>
      </c>
      <c r="H50" s="12" t="s">
        <v>98</v>
      </c>
      <c r="I50" s="12" t="s">
        <v>99</v>
      </c>
      <c r="J50" s="12" t="s">
        <v>100</v>
      </c>
      <c r="K50" s="12" t="s">
        <v>5</v>
      </c>
    </row>
    <row r="52" spans="1:11" ht="12.75">
      <c r="A52" s="5">
        <v>1</v>
      </c>
      <c r="B52" s="8" t="s">
        <v>51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f>AVERAGE(E52:I52)</f>
        <v>0</v>
      </c>
    </row>
    <row r="53" spans="1:11" ht="12.75">
      <c r="A53" s="5"/>
      <c r="E53" s="3"/>
      <c r="F53" s="3"/>
      <c r="G53" s="3"/>
      <c r="H53" s="3"/>
      <c r="I53" s="3"/>
      <c r="J53" s="3"/>
      <c r="K53" s="3"/>
    </row>
    <row r="54" spans="1:11" ht="12.75">
      <c r="A54" s="5">
        <v>2</v>
      </c>
      <c r="B54" s="8" t="s">
        <v>52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/>
    </row>
    <row r="55" spans="1:11" ht="12.75">
      <c r="A55" s="5">
        <v>3</v>
      </c>
      <c r="B55" s="8" t="s">
        <v>53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/>
    </row>
    <row r="56" spans="1:11" ht="12.75">
      <c r="A56" s="5">
        <v>4</v>
      </c>
      <c r="B56" s="8" t="s">
        <v>54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/>
    </row>
    <row r="57" spans="1:11" ht="12.75">
      <c r="A57" s="5">
        <v>5</v>
      </c>
      <c r="B57" s="8" t="s">
        <v>55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/>
    </row>
    <row r="58" spans="1:11" ht="12.75">
      <c r="A58" s="5">
        <v>6</v>
      </c>
      <c r="B58" s="8" t="s">
        <v>56</v>
      </c>
      <c r="E58" s="3">
        <v>0</v>
      </c>
      <c r="F58" s="3">
        <v>0</v>
      </c>
      <c r="G58" s="3"/>
      <c r="H58" s="3"/>
      <c r="I58" s="3"/>
      <c r="J58" s="3"/>
      <c r="K58" s="3"/>
    </row>
    <row r="59" spans="1:11" ht="12.75">
      <c r="A59" s="5">
        <v>7</v>
      </c>
      <c r="B59" s="8" t="s">
        <v>57</v>
      </c>
      <c r="E59" s="3">
        <f aca="true" t="shared" si="6" ref="E59:J59">(E54+E55-E56-E57+E58)</f>
        <v>0</v>
      </c>
      <c r="F59" s="3">
        <f t="shared" si="6"/>
        <v>0</v>
      </c>
      <c r="G59" s="3">
        <f t="shared" si="6"/>
        <v>0</v>
      </c>
      <c r="H59" s="3">
        <f t="shared" si="6"/>
        <v>0</v>
      </c>
      <c r="I59" s="3">
        <f t="shared" si="6"/>
        <v>0</v>
      </c>
      <c r="J59" s="3">
        <f t="shared" si="6"/>
        <v>0</v>
      </c>
      <c r="K59" s="3">
        <f>AVERAGE(E59:I59)</f>
        <v>0</v>
      </c>
    </row>
    <row r="60" spans="1:11" ht="12.75">
      <c r="A60" s="5">
        <v>8</v>
      </c>
      <c r="B60" s="8" t="s">
        <v>58</v>
      </c>
      <c r="E60" s="3">
        <f>AVERAGE(E58:F58)</f>
        <v>0</v>
      </c>
      <c r="F60" s="3">
        <f>AVERAGE(F58:G58)</f>
        <v>0</v>
      </c>
      <c r="G60" s="3" t="e">
        <f>AVERAGE(G58:H58)</f>
        <v>#DIV/0!</v>
      </c>
      <c r="H60" s="3" t="e">
        <f>AVERAGE(H58:I58)</f>
        <v>#DIV/0!</v>
      </c>
      <c r="I60" s="3" t="e">
        <f>AVERAGE(I58:J58)</f>
        <v>#DIV/0!</v>
      </c>
      <c r="J60" s="3"/>
      <c r="K60" s="3" t="e">
        <f>AVERAGE(E60:I60)</f>
        <v>#DIV/0!</v>
      </c>
    </row>
    <row r="61" spans="1:11" ht="12.75">
      <c r="A61" s="5">
        <v>9</v>
      </c>
      <c r="B61" s="8" t="s">
        <v>59</v>
      </c>
      <c r="E61" s="4" t="e">
        <f>(E52/E60)</f>
        <v>#DIV/0!</v>
      </c>
      <c r="F61" s="4" t="e">
        <f aca="true" t="shared" si="7" ref="F61:K61">(F52/F60)</f>
        <v>#DIV/0!</v>
      </c>
      <c r="G61" s="4" t="e">
        <f t="shared" si="7"/>
        <v>#DIV/0!</v>
      </c>
      <c r="H61" s="4" t="e">
        <f t="shared" si="7"/>
        <v>#DIV/0!</v>
      </c>
      <c r="I61" s="4" t="e">
        <f t="shared" si="7"/>
        <v>#DIV/0!</v>
      </c>
      <c r="J61" s="4" t="s">
        <v>8</v>
      </c>
      <c r="K61" s="4" t="e">
        <f t="shared" si="7"/>
        <v>#DIV/0!</v>
      </c>
    </row>
    <row r="62" ht="12.75">
      <c r="A62" s="5"/>
    </row>
    <row r="63" spans="1:11" ht="12.75">
      <c r="A63" s="5">
        <v>10</v>
      </c>
      <c r="B63" s="8" t="s">
        <v>60</v>
      </c>
      <c r="E63" s="3"/>
      <c r="F63" s="3"/>
      <c r="G63" s="3"/>
      <c r="H63" s="3"/>
      <c r="I63" s="3"/>
      <c r="J63" s="3"/>
      <c r="K63" s="3"/>
    </row>
    <row r="64" spans="1:11" ht="12.75">
      <c r="A64" s="5">
        <v>11</v>
      </c>
      <c r="B64" s="8" t="s">
        <v>61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/>
    </row>
    <row r="65" spans="1:11" ht="12.75">
      <c r="A65" s="5">
        <v>12</v>
      </c>
      <c r="B65" s="8" t="s">
        <v>62</v>
      </c>
      <c r="E65" s="3"/>
      <c r="F65" s="3"/>
      <c r="G65" s="3"/>
      <c r="H65" s="3"/>
      <c r="I65" s="3"/>
      <c r="J65" s="3"/>
      <c r="K65" s="3"/>
    </row>
    <row r="66" spans="1:11" ht="12.75">
      <c r="A66" s="5">
        <v>13</v>
      </c>
      <c r="B66" s="8" t="s">
        <v>63</v>
      </c>
      <c r="E66" s="3">
        <f aca="true" t="shared" si="8" ref="E66:J66">(E63-E64+E65)</f>
        <v>0</v>
      </c>
      <c r="F66" s="3">
        <f t="shared" si="8"/>
        <v>0</v>
      </c>
      <c r="G66" s="3">
        <f t="shared" si="8"/>
        <v>0</v>
      </c>
      <c r="H66" s="3">
        <f t="shared" si="8"/>
        <v>0</v>
      </c>
      <c r="I66" s="3">
        <f t="shared" si="8"/>
        <v>0</v>
      </c>
      <c r="J66" s="3">
        <f t="shared" si="8"/>
        <v>0</v>
      </c>
      <c r="K66" s="3">
        <f>AVERAGE(E66:I66)</f>
        <v>0</v>
      </c>
    </row>
    <row r="67" ht="12.75">
      <c r="A67" s="5"/>
    </row>
    <row r="68" spans="1:11" ht="12.75">
      <c r="A68" s="5">
        <v>14</v>
      </c>
      <c r="B68" s="8" t="s">
        <v>64</v>
      </c>
      <c r="E68" s="3"/>
      <c r="F68" s="3"/>
      <c r="G68" s="3"/>
      <c r="H68" s="3"/>
      <c r="I68" s="3"/>
      <c r="J68" s="3"/>
      <c r="K68" s="3"/>
    </row>
    <row r="69" spans="1:11" ht="12.75">
      <c r="A69" s="5">
        <v>15</v>
      </c>
      <c r="B69" s="8" t="s">
        <v>65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/>
    </row>
    <row r="70" spans="1:11" ht="12.75">
      <c r="A70" s="5">
        <v>16</v>
      </c>
      <c r="B70" s="8" t="s">
        <v>66</v>
      </c>
      <c r="E70" s="3"/>
      <c r="F70" s="3"/>
      <c r="G70" s="3"/>
      <c r="H70" s="3"/>
      <c r="I70" s="3"/>
      <c r="J70" s="3"/>
      <c r="K70" s="3"/>
    </row>
    <row r="71" spans="1:11" ht="12.75">
      <c r="A71" s="5">
        <v>17</v>
      </c>
      <c r="B71" s="8" t="s">
        <v>67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/>
    </row>
    <row r="72" spans="1:11" ht="12.75">
      <c r="A72" s="5">
        <v>18</v>
      </c>
      <c r="B72" s="8" t="s">
        <v>68</v>
      </c>
      <c r="E72" s="3">
        <f aca="true" t="shared" si="9" ref="E72:J72">(E68+E69-E70-E71)</f>
        <v>0</v>
      </c>
      <c r="F72" s="3">
        <f t="shared" si="9"/>
        <v>0</v>
      </c>
      <c r="G72" s="3">
        <f t="shared" si="9"/>
        <v>0</v>
      </c>
      <c r="H72" s="3">
        <f t="shared" si="9"/>
        <v>0</v>
      </c>
      <c r="I72" s="3">
        <f t="shared" si="9"/>
        <v>0</v>
      </c>
      <c r="J72" s="3">
        <f t="shared" si="9"/>
        <v>0</v>
      </c>
      <c r="K72" s="3">
        <f>AVERAGE(E72:I72)</f>
        <v>0</v>
      </c>
    </row>
    <row r="73" spans="1:11" ht="12.75">
      <c r="A73" s="5">
        <v>19</v>
      </c>
      <c r="B73" s="8" t="s">
        <v>69</v>
      </c>
      <c r="E73" s="3">
        <f>AVERAGE(E72:F72)</f>
        <v>0</v>
      </c>
      <c r="F73" s="3">
        <f>AVERAGE(F72:G72)</f>
        <v>0</v>
      </c>
      <c r="G73" s="3">
        <f>AVERAGE(G72:H72)</f>
        <v>0</v>
      </c>
      <c r="H73" s="3">
        <f>AVERAGE(H72:I72)</f>
        <v>0</v>
      </c>
      <c r="I73" s="3">
        <f>AVERAGE(I72:J72)</f>
        <v>0</v>
      </c>
      <c r="J73" s="3"/>
      <c r="K73" s="3">
        <f>AVERAGE(E73:I73)</f>
        <v>0</v>
      </c>
    </row>
    <row r="74" spans="1:11" ht="12.75">
      <c r="A74" s="5">
        <v>20</v>
      </c>
      <c r="B74" s="8" t="s">
        <v>70</v>
      </c>
      <c r="E74" s="4" t="e">
        <f>(E66/E73)</f>
        <v>#DIV/0!</v>
      </c>
      <c r="F74" s="4" t="e">
        <f>(F66/F73)</f>
        <v>#DIV/0!</v>
      </c>
      <c r="G74" s="4" t="e">
        <f>(G66/G73)</f>
        <v>#DIV/0!</v>
      </c>
      <c r="H74" s="4" t="e">
        <f>(H66/H73)</f>
        <v>#DIV/0!</v>
      </c>
      <c r="I74" s="4" t="e">
        <f>(I66/I73)</f>
        <v>#DIV/0!</v>
      </c>
      <c r="J74" s="4"/>
      <c r="K74" s="4" t="e">
        <f>(K66/K73)</f>
        <v>#DIV/0!</v>
      </c>
    </row>
    <row r="75" ht="12.75">
      <c r="A75" s="5"/>
    </row>
    <row r="76" spans="1:11" ht="12.75">
      <c r="A76" s="5">
        <v>21</v>
      </c>
      <c r="B76" s="8" t="s">
        <v>71</v>
      </c>
      <c r="E76" s="3"/>
      <c r="F76" s="3"/>
      <c r="G76" s="3"/>
      <c r="H76" s="3"/>
      <c r="I76" s="3"/>
      <c r="J76" s="3"/>
      <c r="K76" s="3"/>
    </row>
    <row r="77" spans="1:11" ht="12.75">
      <c r="A77" s="5">
        <v>22</v>
      </c>
      <c r="B77" s="8" t="s">
        <v>72</v>
      </c>
      <c r="E77" s="3"/>
      <c r="F77" s="3"/>
      <c r="G77" s="3"/>
      <c r="H77" s="3"/>
      <c r="I77" s="3"/>
      <c r="J77" s="3"/>
      <c r="K77" s="3"/>
    </row>
    <row r="78" spans="1:11" ht="12.75">
      <c r="A78" s="5">
        <v>23</v>
      </c>
      <c r="B78" s="8" t="s">
        <v>73</v>
      </c>
      <c r="E78" s="3"/>
      <c r="F78" s="3"/>
      <c r="G78" s="3"/>
      <c r="H78" s="3"/>
      <c r="I78" s="3"/>
      <c r="J78" s="3"/>
      <c r="K78" s="3"/>
    </row>
    <row r="79" spans="1:11" ht="12.75">
      <c r="A79" s="5">
        <v>24</v>
      </c>
      <c r="B79" s="8" t="s">
        <v>74</v>
      </c>
      <c r="E79" s="3"/>
      <c r="F79" s="3"/>
      <c r="G79" s="3"/>
      <c r="H79" s="3"/>
      <c r="I79" s="3"/>
      <c r="J79" s="3"/>
      <c r="K79" s="3"/>
    </row>
    <row r="80" spans="1:11" ht="12.75">
      <c r="A80" s="5">
        <v>25</v>
      </c>
      <c r="B80" s="8" t="s">
        <v>75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/>
    </row>
    <row r="81" spans="1:11" ht="12.75">
      <c r="A81" s="5">
        <v>26</v>
      </c>
      <c r="B81" s="8" t="s">
        <v>76</v>
      </c>
      <c r="E81" s="3"/>
      <c r="F81" s="3"/>
      <c r="G81" s="3"/>
      <c r="H81" s="3"/>
      <c r="I81" s="3"/>
      <c r="J81" s="3"/>
      <c r="K81" s="3"/>
    </row>
    <row r="82" spans="1:11" ht="12.75">
      <c r="A82" s="5">
        <v>27</v>
      </c>
      <c r="B82" s="8" t="s">
        <v>77</v>
      </c>
      <c r="E82" s="3">
        <f aca="true" t="shared" si="10" ref="E82:J82">(E76+E77+E78-E79-E80+E81)</f>
        <v>0</v>
      </c>
      <c r="F82" s="3">
        <f t="shared" si="10"/>
        <v>0</v>
      </c>
      <c r="G82" s="3">
        <f t="shared" si="10"/>
        <v>0</v>
      </c>
      <c r="H82" s="3">
        <f t="shared" si="10"/>
        <v>0</v>
      </c>
      <c r="I82" s="3">
        <f t="shared" si="10"/>
        <v>0</v>
      </c>
      <c r="J82" s="3">
        <f t="shared" si="10"/>
        <v>0</v>
      </c>
      <c r="K82" s="3">
        <f>AVERAGE(E82:I82)</f>
        <v>0</v>
      </c>
    </row>
    <row r="83" spans="1:11" ht="12.75">
      <c r="A83" s="5">
        <v>28</v>
      </c>
      <c r="B83" s="8" t="s">
        <v>78</v>
      </c>
      <c r="E83" s="3">
        <f>AVERAGE(E82:F82)</f>
        <v>0</v>
      </c>
      <c r="F83" s="3">
        <f>AVERAGE(F82:G82)</f>
        <v>0</v>
      </c>
      <c r="G83" s="3">
        <f>AVERAGE(G82:H82)</f>
        <v>0</v>
      </c>
      <c r="H83" s="3">
        <f>AVERAGE(H82:I82)</f>
        <v>0</v>
      </c>
      <c r="I83" s="3">
        <f>AVERAGE(I82:J82)</f>
        <v>0</v>
      </c>
      <c r="J83" s="3"/>
      <c r="K83" s="3">
        <f>AVERAGE(E83:I83)</f>
        <v>0</v>
      </c>
    </row>
    <row r="84" ht="12.75">
      <c r="A84" s="5"/>
    </row>
    <row r="85" spans="1:10" ht="12.75">
      <c r="A85" s="5">
        <v>29</v>
      </c>
      <c r="B85" s="8" t="s">
        <v>79</v>
      </c>
      <c r="E85" s="4"/>
      <c r="F85" s="4"/>
      <c r="G85" s="4"/>
      <c r="H85" s="4"/>
      <c r="I85" s="4"/>
      <c r="J85" s="4"/>
    </row>
    <row r="86" spans="1:11" ht="12.75">
      <c r="A86" s="5">
        <v>30</v>
      </c>
      <c r="B86" s="8" t="s">
        <v>80</v>
      </c>
      <c r="E86" s="3">
        <f>(E85*E83)</f>
        <v>0</v>
      </c>
      <c r="F86" s="3">
        <f>(F85*F83)</f>
        <v>0</v>
      </c>
      <c r="G86" s="3">
        <f>(G85*G83)</f>
        <v>0</v>
      </c>
      <c r="H86" s="3">
        <f>(H85*H83)</f>
        <v>0</v>
      </c>
      <c r="I86" s="3">
        <f>(I85*I83)</f>
        <v>0</v>
      </c>
      <c r="K86" s="3">
        <f>AVERAGE(E86:I86)</f>
        <v>0</v>
      </c>
    </row>
    <row r="87" spans="1:11" ht="12.75">
      <c r="A87" s="5"/>
      <c r="B87" s="8" t="s">
        <v>81</v>
      </c>
      <c r="K87" s="4" t="e">
        <f>(K86/K83)</f>
        <v>#DIV/0!</v>
      </c>
    </row>
    <row r="88" ht="12.75">
      <c r="A88" s="5"/>
    </row>
    <row r="89" spans="1:10" ht="12.75">
      <c r="A89" s="5">
        <v>31</v>
      </c>
      <c r="B89" s="8" t="s">
        <v>82</v>
      </c>
      <c r="E89" s="7"/>
      <c r="F89" s="7"/>
      <c r="G89" s="7"/>
      <c r="H89" s="7"/>
      <c r="I89" s="7"/>
      <c r="J89" s="7"/>
    </row>
    <row r="90" ht="12.75">
      <c r="A90" s="5"/>
    </row>
    <row r="91" spans="1:11" ht="12.75">
      <c r="A91" s="5">
        <v>32</v>
      </c>
      <c r="B91" s="8" t="s">
        <v>83</v>
      </c>
      <c r="E91" s="3"/>
      <c r="F91" s="3"/>
      <c r="G91" s="3"/>
      <c r="H91" s="3"/>
      <c r="I91" s="3"/>
      <c r="J91" s="3"/>
      <c r="K91" s="3"/>
    </row>
    <row r="92" spans="1:11" ht="12.75">
      <c r="A92" s="5">
        <v>33</v>
      </c>
      <c r="B92" s="8" t="s">
        <v>84</v>
      </c>
      <c r="E92" s="3" t="e">
        <f>AVERAGE(E91:F91)</f>
        <v>#DIV/0!</v>
      </c>
      <c r="F92" s="3" t="e">
        <f>AVERAGE(F91:G91)</f>
        <v>#DIV/0!</v>
      </c>
      <c r="G92" s="3" t="e">
        <f>AVERAGE(G91:H91)</f>
        <v>#DIV/0!</v>
      </c>
      <c r="H92" s="3" t="e">
        <f>AVERAGE(H91:I91)</f>
        <v>#DIV/0!</v>
      </c>
      <c r="I92" s="3" t="e">
        <f>AVERAGE(I91:J91)</f>
        <v>#DIV/0!</v>
      </c>
      <c r="J92" s="3"/>
      <c r="K92" s="3" t="e">
        <f>AVERAGE(E92:I92)</f>
        <v>#DIV/0!</v>
      </c>
    </row>
    <row r="96" spans="1:11" ht="12.75">
      <c r="A96" s="13" t="s">
        <v>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3" t="s">
        <v>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ht="12.75">
      <c r="J98" s="1" t="s">
        <v>48</v>
      </c>
    </row>
    <row r="99" spans="2:6" ht="12.75">
      <c r="B99" s="5" t="s">
        <v>2</v>
      </c>
      <c r="C99" s="14" t="str">
        <f>+C5</f>
        <v>(Name)</v>
      </c>
      <c r="D99" s="14"/>
      <c r="E99" s="2"/>
      <c r="F99" s="2"/>
    </row>
    <row r="100" s="5" customFormat="1" ht="12.75">
      <c r="K100" s="11" t="s">
        <v>4</v>
      </c>
    </row>
    <row r="101" spans="2:5" ht="12.75">
      <c r="B101" s="5" t="s">
        <v>9</v>
      </c>
      <c r="C101" s="5"/>
      <c r="D101" s="5"/>
      <c r="E101" s="5"/>
    </row>
    <row r="104" spans="2:7" s="5" customFormat="1" ht="12.75">
      <c r="B104" s="5" t="s">
        <v>23</v>
      </c>
      <c r="D104" s="11" t="s">
        <v>15</v>
      </c>
      <c r="E104" s="11" t="s">
        <v>17</v>
      </c>
      <c r="F104" s="11" t="s">
        <v>19</v>
      </c>
      <c r="G104" s="11" t="s">
        <v>21</v>
      </c>
    </row>
    <row r="105" spans="4:7" s="5" customFormat="1" ht="12.75">
      <c r="D105" s="12" t="s">
        <v>16</v>
      </c>
      <c r="E105" s="12" t="s">
        <v>18</v>
      </c>
      <c r="F105" s="12" t="s">
        <v>20</v>
      </c>
      <c r="G105" s="12" t="s">
        <v>22</v>
      </c>
    </row>
    <row r="106" spans="2:7" ht="12.75">
      <c r="B106" t="s">
        <v>10</v>
      </c>
      <c r="D106" s="3">
        <f>(K73)</f>
        <v>0</v>
      </c>
      <c r="E106" s="4" t="e">
        <f>(D106/$D$111)</f>
        <v>#DIV/0!</v>
      </c>
      <c r="F106" s="4" t="e">
        <f>(K74)</f>
        <v>#DIV/0!</v>
      </c>
      <c r="G106" s="4" t="e">
        <f>(E106*F106)</f>
        <v>#DIV/0!</v>
      </c>
    </row>
    <row r="107" spans="2:7" ht="12.75">
      <c r="B107" t="s">
        <v>11</v>
      </c>
      <c r="D107" s="3" t="e">
        <f>(K60)</f>
        <v>#DIV/0!</v>
      </c>
      <c r="E107" s="4" t="e">
        <f>(D107/$D$111)</f>
        <v>#DIV/0!</v>
      </c>
      <c r="F107" s="4" t="e">
        <f>(K61)</f>
        <v>#DIV/0!</v>
      </c>
      <c r="G107" s="4" t="e">
        <f>(E107*F107)</f>
        <v>#DIV/0!</v>
      </c>
    </row>
    <row r="108" spans="2:7" ht="12.75">
      <c r="B108" t="s">
        <v>12</v>
      </c>
      <c r="D108" s="3">
        <f>(K83)</f>
        <v>0</v>
      </c>
      <c r="E108" s="4" t="e">
        <f>(D108/$D$111)</f>
        <v>#DIV/0!</v>
      </c>
      <c r="F108" s="4" t="e">
        <f>(K87)</f>
        <v>#DIV/0!</v>
      </c>
      <c r="G108" s="4" t="e">
        <f>(E108*F108)</f>
        <v>#DIV/0!</v>
      </c>
    </row>
    <row r="109" spans="2:7" ht="12.75">
      <c r="B109" t="s">
        <v>13</v>
      </c>
      <c r="D109" s="3" t="e">
        <f>(K92)</f>
        <v>#DIV/0!</v>
      </c>
      <c r="E109" s="4" t="e">
        <f>(D109/$D$111)</f>
        <v>#DIV/0!</v>
      </c>
      <c r="F109" s="4">
        <v>0</v>
      </c>
      <c r="G109" s="4" t="e">
        <f>(E109*F109)</f>
        <v>#DIV/0!</v>
      </c>
    </row>
    <row r="110" spans="5:7" ht="12.75">
      <c r="E110" s="4"/>
      <c r="F110" s="4"/>
      <c r="G110" s="4"/>
    </row>
    <row r="111" spans="3:7" ht="12.75">
      <c r="C111" t="s">
        <v>14</v>
      </c>
      <c r="D111" s="3" t="e">
        <f>SUM(D106:D109)</f>
        <v>#DIV/0!</v>
      </c>
      <c r="E111" s="4" t="e">
        <f>SUM(E106:E109)</f>
        <v>#DIV/0!</v>
      </c>
      <c r="F111" s="4"/>
      <c r="G111" s="4" t="e">
        <f>SUM(G106:G109)</f>
        <v>#DIV/0!</v>
      </c>
    </row>
    <row r="113" spans="3:5" ht="12.75">
      <c r="C113" s="5" t="s">
        <v>24</v>
      </c>
      <c r="D113" s="5"/>
      <c r="E113" s="5"/>
    </row>
    <row r="115" spans="1:7" ht="12.75">
      <c r="A115" s="5">
        <v>1</v>
      </c>
      <c r="B115" s="8" t="s">
        <v>101</v>
      </c>
      <c r="D115" s="4" t="e">
        <f>(G111)</f>
        <v>#DIV/0!</v>
      </c>
      <c r="E115" t="s">
        <v>25</v>
      </c>
      <c r="F115" s="6">
        <v>0.95</v>
      </c>
      <c r="G115" s="4" t="e">
        <f>(D115*F115)</f>
        <v>#DIV/0!</v>
      </c>
    </row>
    <row r="116" spans="1:7" ht="12.75">
      <c r="A116" s="5">
        <v>2</v>
      </c>
      <c r="B116" s="8" t="s">
        <v>85</v>
      </c>
      <c r="G116" s="4" t="e">
        <f>(K42)</f>
        <v>#DIV/0!</v>
      </c>
    </row>
    <row r="117" spans="1:7" ht="12.75">
      <c r="A117" s="5">
        <v>3</v>
      </c>
      <c r="B117" s="8" t="s">
        <v>86</v>
      </c>
      <c r="G117" s="4" t="e">
        <f>(G115-G116)</f>
        <v>#DIV/0!</v>
      </c>
    </row>
    <row r="118" spans="1:7" ht="12.75">
      <c r="A118" s="5">
        <v>4</v>
      </c>
      <c r="B118" s="8" t="s">
        <v>87</v>
      </c>
      <c r="G118" s="4" t="e">
        <f>(G117/G115)</f>
        <v>#DIV/0!</v>
      </c>
    </row>
  </sheetData>
  <sheetProtection/>
  <mergeCells count="9">
    <mergeCell ref="A2:K2"/>
    <mergeCell ref="A3:K3"/>
    <mergeCell ref="A45:K45"/>
    <mergeCell ref="A46:K46"/>
    <mergeCell ref="C99:D99"/>
    <mergeCell ref="A96:K96"/>
    <mergeCell ref="A97:K97"/>
    <mergeCell ref="C5:D5"/>
    <mergeCell ref="C48:D48"/>
  </mergeCells>
  <printOptions gridLines="1"/>
  <pageMargins left="0.47" right="0.75" top="1" bottom="0.72" header="0.5" footer="0.5"/>
  <pageSetup cellComments="atEnd" fitToHeight="0" horizontalDpi="600" verticalDpi="600" orientation="landscape" scale="71" r:id="rId3"/>
  <rowBreaks count="2" manualBreakCount="2">
    <brk id="43" max="255" man="1"/>
    <brk id="94" max="255" man="1"/>
  </rowBreaks>
  <ignoredErrors>
    <ignoredError sqref="K42 K40 E42:I42 E61 H60:K61 E74:I74 K92 K87:K91 E92:I92 D107:D111 D115 E106:F111 G106:G118" evalError="1"/>
    <ignoredError sqref="F60" formulaRange="1"/>
    <ignoredError sqref="F61 G60:G61" evalError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Office of Real Property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Moodie</dc:creator>
  <cp:keywords/>
  <dc:description/>
  <cp:lastModifiedBy>Kergel, Jeremy</cp:lastModifiedBy>
  <cp:lastPrinted>2019-02-01T14:33:13Z</cp:lastPrinted>
  <dcterms:created xsi:type="dcterms:W3CDTF">2005-02-04T16:02:44Z</dcterms:created>
  <dcterms:modified xsi:type="dcterms:W3CDTF">2019-03-07T14:37:27Z</dcterms:modified>
  <cp:category/>
  <cp:version/>
  <cp:contentType/>
  <cp:contentStatus/>
</cp:coreProperties>
</file>