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20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  <c r="F10" i="1"/>
  <c r="H16" i="1" l="1"/>
  <c r="H27" i="1" l="1"/>
  <c r="F18" i="1" l="1"/>
  <c r="F20" i="1" l="1"/>
  <c r="F31" i="1" s="1"/>
  <c r="F29" i="1"/>
  <c r="F34" i="1" s="1"/>
</calcChain>
</file>

<file path=xl/sharedStrings.xml><?xml version="1.0" encoding="utf-8"?>
<sst xmlns="http://schemas.openxmlformats.org/spreadsheetml/2006/main" count="28" uniqueCount="28">
  <si>
    <t>Column A</t>
  </si>
  <si>
    <t>Column B</t>
  </si>
  <si>
    <t>Sum of Net Assessments paid by all Article 33 taxpayers during last 15 year period, including 2013 (1999-2013)</t>
  </si>
  <si>
    <t>Net Assessment threshold for 15 year period</t>
  </si>
  <si>
    <t>Individual Article 33 Life Insurance Taxpayer</t>
  </si>
  <si>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Article 33 Life         Insurance Taxpayers</t>
    </r>
  </si>
  <si>
    <t xml:space="preserve">Total tax liability of all Article 33 Life Insurance taxpayers for 2013, before credits and not including </t>
  </si>
  <si>
    <t xml:space="preserve">     the surcharge imposed by Sec. 1502-a of the Tax Law</t>
  </si>
  <si>
    <t>Net assessments paid pursuant to Article 75 and Article 77 of the Insurance Law</t>
  </si>
  <si>
    <r>
      <t xml:space="preserve">      (per Statement of Operations from the NYS Dept. of Financial Services) </t>
    </r>
    <r>
      <rPr>
        <b/>
        <sz val="11"/>
        <color theme="1"/>
        <rFont val="Calibri"/>
        <family val="2"/>
        <scheme val="minor"/>
      </rPr>
      <t>for calendar year 2013</t>
    </r>
  </si>
  <si>
    <r>
      <t>Divide line 1 column A by line 1 column B (round to 4 decimal places); this is your 2013</t>
    </r>
    <r>
      <rPr>
        <b/>
        <sz val="11"/>
        <color theme="1"/>
        <rFont val="Calibri"/>
        <family val="2"/>
        <scheme val="minor"/>
      </rPr>
      <t xml:space="preserve"> net assessments fraction</t>
    </r>
  </si>
  <si>
    <t>Excess net assessments paid by all Article 33 taxpayers</t>
  </si>
  <si>
    <t>Multiply line 5 by your net assessments fraction on line 2</t>
  </si>
  <si>
    <r>
      <t xml:space="preserve">Multiply line 6 by 80% (.80); this is your </t>
    </r>
    <r>
      <rPr>
        <b/>
        <sz val="11"/>
        <color theme="1"/>
        <rFont val="Calibri"/>
        <family val="2"/>
        <scheme val="minor"/>
      </rPr>
      <t>tentative cross-over year credit</t>
    </r>
  </si>
  <si>
    <t>Multiply line 8 by 40%</t>
  </si>
  <si>
    <t>Enter the greater of line 9 or 40,000,000</t>
  </si>
  <si>
    <t>Multiply line 10 by line 2 and enter the result; this is your maximum credit allowable for 2013</t>
  </si>
  <si>
    <t>Divide line 7 by 3 and enter the result.</t>
  </si>
  <si>
    <r>
      <t xml:space="preserve">Enter the lesser of line 11 or line 12; this is your </t>
    </r>
    <r>
      <rPr>
        <b/>
        <sz val="11"/>
        <color theme="1"/>
        <rFont val="Calibri"/>
        <family val="2"/>
        <scheme val="minor"/>
      </rPr>
      <t>2015 Life Insurance Company Guaranty Corporation Credit</t>
    </r>
  </si>
  <si>
    <t>Taxpayers enter the appropriate value in Line 1, Col A.  The worksheet will automatically compute the amount of credit.</t>
  </si>
  <si>
    <t>ADDITIONAL INFORMATION:</t>
  </si>
  <si>
    <t>The credit computed on line 13 cannot reduce tax below the fixed dollar minimum tax and is non-refundable.  Excess credit may be carried forward.</t>
  </si>
  <si>
    <t>Excess credit consists of 2 amounts:</t>
  </si>
  <si>
    <t>Credit for Assessments Paid to the Life Insurance Company Guaranty Corporation</t>
  </si>
  <si>
    <t>(enter here and in the "other credits" box in the tax credits section of your Form CT-33 or Form CT-33-A)</t>
  </si>
  <si>
    <t>1) The amount by which line 12 exceeds line 11; and</t>
  </si>
  <si>
    <t>2) The amount of credit from line 13 not utilized to reduce tax to the fixed dollar minimum tax amount.</t>
  </si>
  <si>
    <t>Credit worksheet for 2015 tax year (calendar year 2015 or first tax year beginning in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</si>
</sst>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[Red]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0" fillId="3" borderId="0" xfId="1" applyNumberFormat="1" applyFont="1" applyFill="1" applyProtection="1"/>
    <xf numFmtId="0" fontId="0" fillId="0" borderId="0" xfId="0" applyProtection="1"/>
    <xf numFmtId="164" fontId="3" fillId="3" borderId="0" xfId="1" applyNumberFormat="1" applyFont="1" applyFill="1" applyBorder="1" applyProtection="1"/>
    <xf numFmtId="164" fontId="0" fillId="3" borderId="1" xfId="1" applyNumberFormat="1" applyFont="1" applyFill="1" applyBorder="1" applyProtection="1"/>
    <xf numFmtId="0" fontId="0" fillId="0" borderId="0" xfId="0" applyBorder="1" applyProtection="1"/>
    <xf numFmtId="164" fontId="0" fillId="3" borderId="2" xfId="0" applyNumberFormat="1" applyFill="1" applyBorder="1" applyProtection="1"/>
    <xf numFmtId="165" fontId="0" fillId="3" borderId="0" xfId="0" applyNumberFormat="1" applyFill="1" applyBorder="1" applyProtection="1"/>
    <xf numFmtId="164" fontId="0" fillId="0" borderId="0" xfId="1" applyNumberFormat="1" applyFont="1" applyProtection="1"/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/>
    <xf numFmtId="0" fontId="3" fillId="0" borderId="0" xfId="0" applyFont="1" applyFill="1" applyProtection="1"/>
    <xf numFmtId="0" fontId="0" fillId="0" borderId="0" xfId="0" applyFill="1" applyProtection="1"/>
    <xf numFmtId="166" fontId="0" fillId="0" borderId="0" xfId="0" applyNumberFormat="1" applyProtection="1"/>
    <xf numFmtId="164" fontId="0" fillId="0" borderId="0" xfId="0" applyNumberFormat="1" applyProtection="1"/>
    <xf numFmtId="43" fontId="0" fillId="0" borderId="0" xfId="0" applyNumberFormat="1" applyProtection="1"/>
    <xf numFmtId="37" fontId="0" fillId="2" borderId="0" xfId="1" applyNumberFormat="1" applyFont="1" applyFill="1" applyProtection="1">
      <protection locked="0"/>
    </xf>
    <xf numFmtId="3" fontId="0" fillId="3" borderId="0" xfId="1" applyNumberFormat="1" applyFont="1" applyFill="1" applyProtection="1"/>
    <xf numFmtId="3" fontId="0" fillId="0" borderId="0" xfId="1" applyNumberFormat="1" applyFont="1" applyProtection="1"/>
    <xf numFmtId="3" fontId="0" fillId="0" borderId="0" xfId="0" applyNumberFormat="1" applyProtection="1"/>
    <xf numFmtId="3" fontId="2" fillId="4" borderId="3" xfId="1" applyNumberFormat="1" applyFont="1" applyFill="1" applyBorder="1" applyProtection="1"/>
    <xf numFmtId="43" fontId="0" fillId="0" borderId="0" xfId="0" applyNumberForma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FF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4.85546875" style="2" customWidth="1"/>
    <col min="2" max="2" width="39.85546875" style="2" customWidth="1"/>
    <col min="3" max="3" width="18" style="2" customWidth="1"/>
    <col min="4" max="4" width="54" style="2" customWidth="1"/>
    <col min="5" max="5" width="3" style="2" customWidth="1"/>
    <col min="6" max="6" width="26.5703125" style="2" customWidth="1"/>
    <col min="7" max="7" width="6.140625" style="2" customWidth="1"/>
    <col min="8" max="8" width="26.42578125" style="2" customWidth="1"/>
    <col min="9" max="9" width="3.140625" style="2" customWidth="1"/>
    <col min="10" max="10" width="18" style="2" customWidth="1"/>
    <col min="11" max="11" width="20.28515625" style="2" customWidth="1"/>
    <col min="12" max="14" width="9.140625" style="2"/>
    <col min="15" max="15" width="21.140625" style="2" customWidth="1"/>
    <col min="16" max="16" width="25.28515625" style="2" bestFit="1" customWidth="1"/>
    <col min="17" max="17" width="15.5703125" style="2" customWidth="1"/>
    <col min="18" max="18" width="14.140625" style="2" customWidth="1"/>
    <col min="19" max="16384" width="9.140625" style="2"/>
  </cols>
  <sheetData>
    <row r="1" spans="1:20" ht="18.75" x14ac:dyDescent="0.3">
      <c r="B1" s="12" t="s">
        <v>23</v>
      </c>
    </row>
    <row r="2" spans="1:20" x14ac:dyDescent="0.25">
      <c r="B2" s="13" t="s">
        <v>27</v>
      </c>
    </row>
    <row r="3" spans="1:20" x14ac:dyDescent="0.25">
      <c r="B3" s="13"/>
    </row>
    <row r="4" spans="1:20" x14ac:dyDescent="0.25">
      <c r="B4" s="13" t="s">
        <v>19</v>
      </c>
    </row>
    <row r="5" spans="1:20" x14ac:dyDescent="0.25">
      <c r="F5" s="9" t="s">
        <v>0</v>
      </c>
      <c r="H5" s="9" t="s">
        <v>1</v>
      </c>
    </row>
    <row r="6" spans="1:20" ht="30" x14ac:dyDescent="0.25">
      <c r="F6" s="10" t="s">
        <v>4</v>
      </c>
      <c r="G6" s="11"/>
      <c r="H6" s="10" t="s">
        <v>5</v>
      </c>
      <c r="K6" s="14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2">
        <v>1</v>
      </c>
      <c r="B7" s="2" t="s">
        <v>8</v>
      </c>
      <c r="K7" s="15"/>
      <c r="L7" s="15"/>
      <c r="M7" s="15"/>
    </row>
    <row r="8" spans="1:20" x14ac:dyDescent="0.25">
      <c r="B8" s="2" t="s">
        <v>9</v>
      </c>
      <c r="E8" s="2">
        <v>1</v>
      </c>
      <c r="F8" s="19"/>
      <c r="G8" s="8">
        <v>1</v>
      </c>
      <c r="H8" s="1">
        <v>443561438</v>
      </c>
      <c r="J8" s="15"/>
      <c r="K8" s="24"/>
      <c r="L8" s="15"/>
      <c r="M8" s="15"/>
    </row>
    <row r="9" spans="1:20" x14ac:dyDescent="0.25">
      <c r="J9" s="15"/>
      <c r="K9" s="16"/>
    </row>
    <row r="10" spans="1:20" x14ac:dyDescent="0.25">
      <c r="A10" s="2">
        <v>2</v>
      </c>
      <c r="B10" s="2" t="s">
        <v>10</v>
      </c>
      <c r="E10" s="2">
        <v>2</v>
      </c>
      <c r="F10" s="7">
        <f>IF(F8/H8&lt;=0,0,IF(F8/H8&gt;1,1,F8/H8))</f>
        <v>0</v>
      </c>
      <c r="J10" s="15"/>
    </row>
    <row r="11" spans="1:20" x14ac:dyDescent="0.25">
      <c r="J11" s="15"/>
      <c r="K11" s="17"/>
    </row>
    <row r="12" spans="1:20" x14ac:dyDescent="0.25">
      <c r="A12" s="2">
        <v>3</v>
      </c>
      <c r="B12" s="2" t="s">
        <v>2</v>
      </c>
      <c r="G12" s="2">
        <v>3</v>
      </c>
      <c r="H12" s="3">
        <v>428075449</v>
      </c>
      <c r="J12" s="15"/>
    </row>
    <row r="13" spans="1:20" x14ac:dyDescent="0.25">
      <c r="J13" s="15"/>
    </row>
    <row r="14" spans="1:20" x14ac:dyDescent="0.25">
      <c r="A14" s="2">
        <v>4</v>
      </c>
      <c r="B14" s="2" t="s">
        <v>3</v>
      </c>
      <c r="G14" s="2">
        <v>4</v>
      </c>
      <c r="H14" s="4">
        <v>100000000</v>
      </c>
      <c r="J14" s="15"/>
    </row>
    <row r="15" spans="1:20" x14ac:dyDescent="0.25">
      <c r="H15" s="5"/>
    </row>
    <row r="16" spans="1:20" ht="15.75" thickBot="1" x14ac:dyDescent="0.3">
      <c r="A16" s="2">
        <v>5</v>
      </c>
      <c r="B16" s="2" t="s">
        <v>11</v>
      </c>
      <c r="G16" s="2">
        <v>5</v>
      </c>
      <c r="H16" s="6">
        <f>H12-H14</f>
        <v>328075449</v>
      </c>
    </row>
    <row r="17" spans="1:17" ht="15.75" thickTop="1" x14ac:dyDescent="0.25">
      <c r="J17" s="15"/>
    </row>
    <row r="18" spans="1:17" x14ac:dyDescent="0.25">
      <c r="A18" s="2">
        <v>6</v>
      </c>
      <c r="B18" s="2" t="s">
        <v>12</v>
      </c>
      <c r="E18" s="2">
        <v>6</v>
      </c>
      <c r="F18" s="20">
        <f>F10*H16</f>
        <v>0</v>
      </c>
      <c r="J18" s="15"/>
    </row>
    <row r="19" spans="1:17" x14ac:dyDescent="0.25">
      <c r="F19" s="21"/>
      <c r="J19" s="15"/>
    </row>
    <row r="20" spans="1:17" x14ac:dyDescent="0.25">
      <c r="A20" s="2">
        <v>7</v>
      </c>
      <c r="B20" s="2" t="s">
        <v>13</v>
      </c>
      <c r="E20" s="2">
        <v>7</v>
      </c>
      <c r="F20" s="20">
        <f>F18*0.8</f>
        <v>0</v>
      </c>
      <c r="J20" s="15"/>
    </row>
    <row r="21" spans="1:17" x14ac:dyDescent="0.25">
      <c r="F21" s="22"/>
      <c r="J21" s="15"/>
    </row>
    <row r="22" spans="1:17" x14ac:dyDescent="0.25">
      <c r="A22" s="2">
        <v>8</v>
      </c>
      <c r="B22" s="2" t="s">
        <v>6</v>
      </c>
      <c r="F22" s="22"/>
      <c r="J22" s="15"/>
    </row>
    <row r="23" spans="1:17" x14ac:dyDescent="0.25">
      <c r="B23" s="2" t="s">
        <v>7</v>
      </c>
      <c r="F23" s="22"/>
      <c r="G23" s="2">
        <v>8</v>
      </c>
      <c r="H23" s="1">
        <v>258698863</v>
      </c>
      <c r="J23" s="15"/>
      <c r="O23" s="8"/>
      <c r="P23" s="8"/>
      <c r="Q23" s="17"/>
    </row>
    <row r="24" spans="1:17" x14ac:dyDescent="0.25">
      <c r="F24" s="22"/>
      <c r="J24" s="15"/>
      <c r="O24" s="8"/>
      <c r="P24" s="8"/>
    </row>
    <row r="25" spans="1:17" x14ac:dyDescent="0.25">
      <c r="A25" s="2">
        <v>9</v>
      </c>
      <c r="B25" s="2" t="s">
        <v>14</v>
      </c>
      <c r="F25" s="22"/>
      <c r="G25" s="2">
        <v>9</v>
      </c>
      <c r="H25" s="1">
        <f>H23*0.4</f>
        <v>103479545.2</v>
      </c>
      <c r="J25" s="15"/>
      <c r="O25" s="8"/>
      <c r="P25" s="8"/>
    </row>
    <row r="26" spans="1:17" x14ac:dyDescent="0.25">
      <c r="F26" s="22"/>
      <c r="J26" s="15"/>
      <c r="O26" s="8"/>
      <c r="P26" s="8"/>
    </row>
    <row r="27" spans="1:17" x14ac:dyDescent="0.25">
      <c r="A27" s="2">
        <v>10</v>
      </c>
      <c r="B27" s="2" t="s">
        <v>15</v>
      </c>
      <c r="F27" s="22"/>
      <c r="G27" s="2">
        <v>10</v>
      </c>
      <c r="H27" s="1">
        <f>MAX(40000000,H25)</f>
        <v>103479545.2</v>
      </c>
      <c r="J27" s="15"/>
      <c r="P27" s="17"/>
    </row>
    <row r="28" spans="1:17" x14ac:dyDescent="0.25">
      <c r="F28" s="22"/>
      <c r="J28" s="15"/>
      <c r="O28" s="18"/>
    </row>
    <row r="29" spans="1:17" x14ac:dyDescent="0.25">
      <c r="A29" s="2">
        <v>11</v>
      </c>
      <c r="B29" s="2" t="s">
        <v>16</v>
      </c>
      <c r="E29" s="2">
        <v>11</v>
      </c>
      <c r="F29" s="20">
        <f>H27*F10</f>
        <v>0</v>
      </c>
      <c r="J29" s="15"/>
      <c r="O29" s="18"/>
      <c r="P29" s="17"/>
    </row>
    <row r="30" spans="1:17" x14ac:dyDescent="0.25">
      <c r="F30" s="21"/>
      <c r="J30" s="15"/>
    </row>
    <row r="31" spans="1:17" x14ac:dyDescent="0.25">
      <c r="A31" s="2">
        <v>12</v>
      </c>
      <c r="B31" s="2" t="s">
        <v>17</v>
      </c>
      <c r="E31" s="2">
        <v>12</v>
      </c>
      <c r="F31" s="20">
        <f>F20/3</f>
        <v>0</v>
      </c>
      <c r="J31" s="15"/>
      <c r="O31" s="8"/>
    </row>
    <row r="32" spans="1:17" x14ac:dyDescent="0.25">
      <c r="F32" s="21"/>
      <c r="J32" s="15"/>
    </row>
    <row r="33" spans="1:11" x14ac:dyDescent="0.25">
      <c r="A33" s="2">
        <v>13</v>
      </c>
      <c r="B33" s="2" t="s">
        <v>18</v>
      </c>
      <c r="F33" s="22"/>
      <c r="J33" s="15"/>
    </row>
    <row r="34" spans="1:11" x14ac:dyDescent="0.25">
      <c r="B34" s="2" t="s">
        <v>24</v>
      </c>
      <c r="E34" s="2">
        <v>13</v>
      </c>
      <c r="F34" s="23">
        <f>MIN(F29,F31)</f>
        <v>0</v>
      </c>
      <c r="K34" s="17"/>
    </row>
    <row r="35" spans="1:11" x14ac:dyDescent="0.25">
      <c r="H35" s="8"/>
      <c r="K35" s="17"/>
    </row>
    <row r="36" spans="1:11" x14ac:dyDescent="0.25">
      <c r="A36" s="13" t="s">
        <v>20</v>
      </c>
      <c r="K36" s="17"/>
    </row>
    <row r="37" spans="1:11" x14ac:dyDescent="0.25">
      <c r="A37" s="13"/>
      <c r="B37" s="2" t="s">
        <v>21</v>
      </c>
      <c r="K37" s="17"/>
    </row>
    <row r="38" spans="1:11" x14ac:dyDescent="0.25">
      <c r="A38" s="13"/>
      <c r="K38" s="17"/>
    </row>
    <row r="39" spans="1:11" x14ac:dyDescent="0.25">
      <c r="A39" s="13"/>
      <c r="B39" s="2" t="s">
        <v>22</v>
      </c>
      <c r="K39" s="17"/>
    </row>
    <row r="40" spans="1:11" x14ac:dyDescent="0.25">
      <c r="A40" s="13"/>
      <c r="B40" s="2" t="s">
        <v>25</v>
      </c>
      <c r="K40" s="17"/>
    </row>
    <row r="41" spans="1:11" x14ac:dyDescent="0.25">
      <c r="A41" s="13"/>
      <c r="B41" s="2" t="s">
        <v>26</v>
      </c>
      <c r="K41" s="17"/>
    </row>
  </sheetData>
  <sheetProtection password="B9B5" sheet="1" objects="1" scenarios="1" selectLockedCells="1"/>
  <protectedRanges>
    <protectedRange password="B9B5" sqref="G8:J8" name="Range4"/>
    <protectedRange password="B9B5" sqref="A8:E8" name="Range3"/>
    <protectedRange password="B9B5" sqref="A9:J46" name="Range2"/>
    <protectedRange password="B9B5" sqref="A1:J7" name="Range1"/>
  </protectedRanges>
  <pageMargins left="0.25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NYSDTF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Bishop, Debra</dc:creator>
  <cp:lastModifiedBy>Parada, Michael</cp:lastModifiedBy>
  <cp:lastPrinted>2015-12-04T20:31:41Z</cp:lastPrinted>
  <dcterms:created xsi:type="dcterms:W3CDTF">2015-11-23T17:05:56Z</dcterms:created>
  <dcterms:modified xsi:type="dcterms:W3CDTF">2016-01-12T15:02:51Z</dcterms:modified>
</cp:coreProperties>
</file>